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50" sheetId="1" r:id="rId1"/>
    <sheet name="изменения к редакции №50" sheetId="2" r:id="rId2"/>
  </sheets>
  <definedNames>
    <definedName name="_xlnm.Print_Area" localSheetId="1">'изменения к редакции №50'!$A$1:$AF$23</definedName>
    <definedName name="_xlnm.Print_Area" localSheetId="0">'План закупки редакция №50'!$A$1:$AH$1073</definedName>
  </definedNames>
  <calcPr fullCalcOnLoad="1"/>
</workbook>
</file>

<file path=xl/sharedStrings.xml><?xml version="1.0" encoding="utf-8"?>
<sst xmlns="http://schemas.openxmlformats.org/spreadsheetml/2006/main" count="9467" uniqueCount="2743">
  <si>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</si>
  <si>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</si>
  <si>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</si>
  <si>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</si>
  <si>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</si>
  <si>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</si>
  <si>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</si>
  <si>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</si>
  <si>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</si>
  <si>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</si>
  <si>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</si>
  <si>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</si>
  <si>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</si>
  <si>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</si>
  <si>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</si>
  <si>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</si>
  <si>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</si>
  <si>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</si>
  <si>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</si>
  <si>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</si>
  <si>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</si>
  <si>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</si>
  <si>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</si>
  <si>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</si>
  <si>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</si>
  <si>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</si>
  <si>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</si>
  <si>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</si>
  <si>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</si>
  <si>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</si>
  <si>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</si>
  <si>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</si>
  <si>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</si>
  <si>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</si>
  <si>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</si>
  <si>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</si>
  <si>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</si>
  <si>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</si>
  <si>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</si>
  <si>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</si>
  <si>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</si>
  <si>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</si>
  <si>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</si>
  <si>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</si>
  <si>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</si>
  <si>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</si>
  <si>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</si>
  <si>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</si>
  <si>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</si>
  <si>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</si>
  <si>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</si>
  <si>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</si>
  <si>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</si>
  <si>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</si>
  <si>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</si>
  <si>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</si>
  <si>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</si>
  <si>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</si>
  <si>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</si>
  <si>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</si>
  <si>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</si>
  <si>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</si>
  <si>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</si>
  <si>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</si>
  <si>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</si>
  <si>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</si>
  <si>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</si>
  <si>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</si>
  <si>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</si>
  <si>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</si>
  <si>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</si>
  <si>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</si>
  <si>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</si>
  <si>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</si>
  <si>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</si>
  <si>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</si>
  <si>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</si>
  <si>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</si>
  <si>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</si>
  <si>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</si>
  <si>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</si>
  <si>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</si>
  <si>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</si>
  <si>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</si>
  <si>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</si>
  <si>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</si>
  <si>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</si>
  <si>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</si>
  <si>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</si>
  <si>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</si>
  <si>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</si>
  <si>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</si>
  <si>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</si>
  <si>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</si>
  <si>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</si>
  <si>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</si>
  <si>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</si>
  <si>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</si>
  <si>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</si>
  <si>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</si>
  <si>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</si>
  <si>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</si>
  <si>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</si>
  <si>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</si>
  <si>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</si>
  <si>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</si>
  <si>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</si>
  <si>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</si>
  <si>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</si>
  <si>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</si>
  <si>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</si>
  <si>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</si>
  <si>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</si>
  <si>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</si>
  <si>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</si>
  <si>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</si>
  <si>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</si>
  <si>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</si>
  <si>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</si>
  <si>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</si>
  <si>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</si>
  <si>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</si>
  <si>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</si>
  <si>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</si>
  <si>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</si>
  <si>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</si>
  <si>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</si>
  <si>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</si>
  <si>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</si>
  <si>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</si>
  <si>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</si>
  <si>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</si>
  <si>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</si>
  <si>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</si>
  <si>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</si>
  <si>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</si>
  <si>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</si>
  <si>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</si>
  <si>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</si>
  <si>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</si>
  <si>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</si>
  <si>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</si>
  <si>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</si>
  <si>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</si>
  <si>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</si>
  <si>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</si>
  <si>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</si>
  <si>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</si>
  <si>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</si>
  <si>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</si>
  <si>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</si>
  <si>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</si>
  <si>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</si>
  <si>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</si>
  <si>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</si>
  <si>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</si>
  <si>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</si>
  <si>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</si>
  <si>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</si>
  <si>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</si>
  <si>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</si>
  <si>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</si>
  <si>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</si>
  <si>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</si>
  <si>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</si>
  <si>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</si>
  <si>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</si>
  <si>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</si>
  <si>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</si>
  <si>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</si>
  <si>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</si>
  <si>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</si>
  <si>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</si>
  <si>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</si>
  <si>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</si>
  <si>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</si>
  <si>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</si>
  <si>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</si>
  <si>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</si>
  <si>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</si>
  <si>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</si>
  <si>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</si>
  <si>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</si>
  <si>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</si>
  <si>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</si>
  <si>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</si>
  <si>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</si>
  <si>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</si>
  <si>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</si>
  <si>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</si>
  <si>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</si>
  <si>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</si>
  <si>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</si>
  <si>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</si>
  <si>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</si>
  <si>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</si>
  <si>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</si>
  <si>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</si>
  <si>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</si>
  <si>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</si>
  <si>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</si>
  <si>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</si>
  <si>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</si>
  <si>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</si>
  <si>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</si>
  <si>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</si>
  <si>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</si>
  <si>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</si>
  <si>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</si>
  <si>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</si>
  <si>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</si>
  <si>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</si>
  <si>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</si>
  <si>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</si>
  <si>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</si>
  <si>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</si>
  <si>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</si>
  <si>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</si>
  <si>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</si>
  <si>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</si>
  <si>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</si>
  <si>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</si>
  <si>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</si>
  <si>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</si>
  <si>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</si>
  <si>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</si>
  <si>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</si>
  <si>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</si>
  <si>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</si>
  <si>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</si>
  <si>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</si>
  <si>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</si>
  <si>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</si>
  <si>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</si>
  <si>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</si>
  <si>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</si>
  <si>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</si>
  <si>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</si>
  <si>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</si>
  <si>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</si>
  <si>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</si>
  <si>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</si>
  <si>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</si>
  <si>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</si>
  <si>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</si>
  <si>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</si>
  <si>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</si>
  <si>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</si>
  <si>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</si>
  <si>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</si>
  <si>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</si>
  <si>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</si>
  <si>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</si>
  <si>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</si>
  <si>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</si>
  <si>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</si>
  <si>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</si>
  <si>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</si>
  <si>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</si>
  <si>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</si>
  <si>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</si>
  <si>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</si>
  <si>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</si>
  <si>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</si>
  <si>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</si>
  <si>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</si>
  <si>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</si>
  <si>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</si>
  <si>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</si>
  <si>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</si>
  <si>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</si>
  <si>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</si>
  <si>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</si>
  <si>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</si>
  <si>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</si>
  <si>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</si>
  <si>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</si>
  <si>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</si>
  <si>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</si>
  <si>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</si>
  <si>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</si>
  <si>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</si>
  <si>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</si>
  <si>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</si>
  <si>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</si>
  <si>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</si>
  <si>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</si>
  <si>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</si>
  <si>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</si>
  <si>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</si>
  <si>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</si>
  <si>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</si>
  <si>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</si>
  <si>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</si>
  <si>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</si>
  <si>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</si>
  <si>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</si>
  <si>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</si>
  <si>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</si>
  <si>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</si>
  <si>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</si>
  <si>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</si>
  <si>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</si>
  <si>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</si>
  <si>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</si>
  <si>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</si>
  <si>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</si>
  <si>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</si>
  <si>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</si>
  <si>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</si>
  <si>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</si>
  <si>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</si>
  <si>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</si>
  <si>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</si>
  <si>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</si>
  <si>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</si>
  <si>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</si>
  <si>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</si>
  <si>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</si>
  <si>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</si>
  <si>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</si>
  <si>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</si>
  <si>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</si>
  <si>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</si>
  <si>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</si>
  <si>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</si>
  <si>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</si>
  <si>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</si>
  <si>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</si>
  <si>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</si>
  <si>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</si>
  <si>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</si>
  <si>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</si>
  <si>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</si>
  <si>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</si>
  <si>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</si>
  <si>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</si>
  <si>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</si>
  <si>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</si>
  <si>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</si>
  <si>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</si>
  <si>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</si>
  <si>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</si>
  <si>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</si>
  <si>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</si>
  <si>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</si>
  <si>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</si>
  <si>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</si>
  <si>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</si>
  <si>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</si>
  <si>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</si>
  <si>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</si>
  <si>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</si>
  <si>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</si>
  <si>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</si>
  <si>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</si>
  <si>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</si>
  <si>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</si>
  <si>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</si>
  <si>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</si>
  <si>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</si>
  <si>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</si>
  <si>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</si>
  <si>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</si>
  <si>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</si>
  <si>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</si>
  <si>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</si>
  <si>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</si>
  <si>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</si>
  <si>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</si>
  <si>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</si>
  <si>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</si>
  <si>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</si>
  <si>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</si>
  <si>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</si>
  <si>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</si>
  <si>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</si>
  <si>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</si>
  <si>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</si>
  <si>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</si>
  <si>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</si>
  <si>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</si>
  <si>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</si>
  <si>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</si>
  <si>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</si>
  <si>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</si>
  <si>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</si>
  <si>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</si>
  <si>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</si>
  <si>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</si>
  <si>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</si>
  <si>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</si>
  <si>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</si>
  <si>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</si>
  <si>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</si>
  <si>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</si>
  <si>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</si>
  <si>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</si>
  <si>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</si>
  <si>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</si>
  <si>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</si>
  <si>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</si>
  <si>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</si>
  <si>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</si>
  <si>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</si>
  <si>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</si>
  <si>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</si>
  <si>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</si>
  <si>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</si>
  <si>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</si>
  <si>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</si>
  <si>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</si>
  <si>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</si>
  <si>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</si>
  <si>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</si>
  <si>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</si>
  <si>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</si>
  <si>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</si>
  <si>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</si>
  <si>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</si>
  <si>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</si>
  <si>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</si>
  <si>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</si>
  <si>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</si>
  <si>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</si>
  <si>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</si>
  <si>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</si>
  <si>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</si>
  <si>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</si>
  <si>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</si>
  <si>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</si>
  <si>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</si>
  <si>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</si>
  <si>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</si>
  <si>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</si>
  <si>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</si>
  <si>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</si>
  <si>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</si>
  <si>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</si>
  <si>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</si>
  <si>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</si>
  <si>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</si>
  <si>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</si>
  <si>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</si>
  <si>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</si>
  <si>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</si>
  <si>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</si>
  <si>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</si>
  <si>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</si>
  <si>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</si>
  <si>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</si>
  <si>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</si>
  <si>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</si>
  <si>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</si>
  <si>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</si>
  <si>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</si>
  <si>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</si>
  <si>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</si>
  <si>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</si>
  <si>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</si>
  <si>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</si>
  <si>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</si>
  <si>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</si>
  <si>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</si>
  <si>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</si>
  <si>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</si>
  <si>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</si>
  <si>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</si>
  <si>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</si>
  <si>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</si>
  <si>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</si>
  <si>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</si>
  <si>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</si>
  <si>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</si>
  <si>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</si>
  <si>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</si>
  <si>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</si>
  <si>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</si>
  <si>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</si>
  <si>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</si>
  <si>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</si>
  <si>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</si>
  <si>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</si>
  <si>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</si>
  <si>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</si>
  <si>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</si>
  <si>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</si>
  <si>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</si>
  <si>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</si>
  <si>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</si>
  <si>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</si>
  <si>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</si>
  <si>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</si>
  <si>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</si>
  <si>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</si>
  <si>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</si>
  <si>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</si>
  <si>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</si>
  <si>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</si>
  <si>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</si>
  <si>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</si>
  <si>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</si>
  <si>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</si>
  <si>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</si>
  <si>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</si>
  <si>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</si>
  <si>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</si>
  <si>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</si>
  <si>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</si>
  <si>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</si>
  <si>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</si>
  <si>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</si>
  <si>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</si>
  <si>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</si>
  <si>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</si>
  <si>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</si>
  <si>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</si>
  <si>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</si>
  <si>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</si>
  <si>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</si>
  <si>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</si>
  <si>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</si>
  <si>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</si>
  <si>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</si>
  <si>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</si>
  <si>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</si>
  <si>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</si>
  <si>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</si>
  <si>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</si>
  <si>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</si>
  <si>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</si>
  <si>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</si>
  <si>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</si>
  <si>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</si>
  <si>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</si>
  <si>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</si>
  <si>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</si>
  <si>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</si>
  <si>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</si>
  <si>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</si>
  <si>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</si>
  <si>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</si>
  <si>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</si>
  <si>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</si>
  <si>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</si>
  <si>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</si>
  <si>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</si>
  <si>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</si>
  <si>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</si>
  <si>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</si>
  <si>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</si>
  <si>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</si>
  <si>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</si>
  <si>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</si>
  <si>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</si>
  <si>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</si>
  <si>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</si>
  <si>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</si>
  <si>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</si>
  <si>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</si>
  <si>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</si>
  <si>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</si>
  <si>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</si>
  <si>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</si>
  <si>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</si>
  <si>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</si>
  <si>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</si>
  <si>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</si>
  <si>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</si>
  <si>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</si>
  <si>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</si>
  <si>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</si>
  <si>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</si>
  <si>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</si>
  <si>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</si>
  <si>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</si>
  <si>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</si>
  <si>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</si>
  <si>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</si>
  <si>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</si>
  <si>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</si>
  <si>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</si>
  <si>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</si>
  <si>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</si>
  <si>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</si>
  <si>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</si>
  <si>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</si>
  <si>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</si>
  <si>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</si>
  <si>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</si>
  <si>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</si>
  <si>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</si>
  <si>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</si>
  <si>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</si>
  <si>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</si>
  <si>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</si>
  <si>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</si>
  <si>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</si>
  <si>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</si>
  <si>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</si>
  <si>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</si>
  <si>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</si>
  <si>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</si>
  <si>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</si>
  <si>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</si>
  <si>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</si>
  <si>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</si>
  <si>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</si>
  <si>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</si>
  <si>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</si>
  <si>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</si>
  <si>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</si>
  <si>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</si>
  <si>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</si>
  <si>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</si>
  <si>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</si>
  <si>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</si>
  <si>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</si>
  <si>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</si>
  <si>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</si>
  <si>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</si>
  <si>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</si>
  <si>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</si>
  <si>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</si>
  <si>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</si>
  <si>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</si>
  <si>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</si>
  <si>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</si>
  <si>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</si>
  <si>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</si>
  <si>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</si>
  <si>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</si>
  <si>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</si>
  <si>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</si>
  <si>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</si>
  <si>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</si>
  <si>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</si>
  <si>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</si>
  <si>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</si>
  <si>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</si>
  <si>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</si>
  <si>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</si>
  <si>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</si>
  <si>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</si>
  <si>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</si>
  <si>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</si>
  <si>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</si>
  <si>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</si>
  <si>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</si>
  <si>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</si>
  <si>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</si>
  <si>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</si>
  <si>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</si>
  <si>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</si>
  <si>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</si>
  <si>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</si>
  <si>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</si>
  <si>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</si>
  <si>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</si>
  <si>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</si>
  <si>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</si>
  <si>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</si>
  <si>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</si>
  <si>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</si>
  <si>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</si>
  <si>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</si>
  <si>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</si>
  <si>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</si>
  <si>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</si>
  <si>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</si>
  <si>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</si>
  <si>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</si>
  <si>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</si>
  <si>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</si>
  <si>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</si>
  <si>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</si>
  <si>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</si>
  <si>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</si>
  <si>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</si>
  <si>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</si>
  <si>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</si>
  <si>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</si>
  <si>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</si>
  <si>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</si>
  <si>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</si>
  <si>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</si>
  <si>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</si>
  <si>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</si>
  <si>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</si>
  <si>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</si>
  <si>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</si>
  <si>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</si>
  <si>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</si>
  <si>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</si>
  <si>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</si>
  <si>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</si>
  <si>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</si>
  <si>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</si>
  <si>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</si>
  <si>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</si>
  <si>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</si>
  <si>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</si>
  <si>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</si>
  <si>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</si>
  <si>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</si>
  <si>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</si>
  <si>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</si>
  <si>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</si>
  <si>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</si>
  <si>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</si>
  <si>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</si>
  <si>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</si>
  <si>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</si>
  <si>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</si>
  <si>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</si>
  <si>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</si>
  <si>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</si>
  <si>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</si>
  <si>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</si>
  <si>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</si>
  <si>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</si>
  <si>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</si>
  <si>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</si>
  <si>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</si>
  <si>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</si>
  <si>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</si>
  <si>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</si>
  <si>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</si>
  <si>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</si>
  <si>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</si>
  <si>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</si>
  <si>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</si>
  <si>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</si>
  <si>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</si>
  <si>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</si>
  <si>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</si>
  <si>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</si>
  <si>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</si>
  <si>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</si>
  <si>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</si>
  <si>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</si>
  <si>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</si>
  <si>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</si>
  <si>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</si>
  <si>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</si>
  <si>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</si>
  <si>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</si>
  <si>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</si>
  <si>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</si>
  <si>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</si>
  <si>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</si>
  <si>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</si>
  <si>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</si>
  <si>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</si>
  <si>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</si>
  <si>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</si>
  <si>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</si>
  <si>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</si>
  <si>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</si>
  <si>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</si>
  <si>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</si>
  <si>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</si>
  <si>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</si>
  <si>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</si>
  <si>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</si>
  <si>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</si>
  <si>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</si>
  <si>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</si>
  <si>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</si>
  <si>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</si>
  <si>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</si>
  <si>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</si>
  <si>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</si>
  <si>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</si>
  <si>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</si>
  <si>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</si>
  <si>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</si>
  <si>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</si>
  <si>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</si>
  <si>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</si>
  <si>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</si>
  <si>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</si>
  <si>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</si>
  <si>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</si>
  <si>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</si>
  <si>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</si>
  <si>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</si>
  <si>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</si>
  <si>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</si>
  <si>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</si>
  <si>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</si>
  <si>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</si>
  <si>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</si>
  <si>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</si>
  <si>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</si>
  <si>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</si>
  <si>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</si>
  <si>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</si>
  <si>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</si>
  <si>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</si>
  <si>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</si>
  <si>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</si>
  <si>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</si>
  <si>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</si>
  <si>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</si>
  <si>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</si>
  <si>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</si>
  <si>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</si>
  <si>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</si>
  <si>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</si>
  <si>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</si>
  <si>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</si>
  <si>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</si>
  <si>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</si>
  <si>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</si>
  <si>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</si>
  <si>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</si>
  <si>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</si>
  <si>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</si>
  <si>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</si>
  <si>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</si>
  <si>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</si>
  <si>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</si>
  <si>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</si>
  <si>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</si>
  <si>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</si>
  <si>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</si>
  <si>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</si>
  <si>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</si>
  <si>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</si>
  <si>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</si>
  <si>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</si>
  <si>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</si>
  <si>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</si>
  <si>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</si>
  <si>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</si>
  <si>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</si>
  <si>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</si>
  <si>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</si>
  <si>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</si>
  <si>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</si>
  <si>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</si>
  <si>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</si>
  <si>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</si>
  <si>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</si>
  <si>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</si>
  <si>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</si>
  <si>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</si>
  <si>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</si>
  <si>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</si>
  <si>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</si>
  <si>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</si>
  <si>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</si>
  <si>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</si>
  <si>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</si>
  <si>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</si>
  <si>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</si>
  <si>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</si>
  <si>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</si>
  <si>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</si>
  <si>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</si>
  <si>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</si>
  <si>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</si>
  <si>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</si>
  <si>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</si>
  <si>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</si>
  <si>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</si>
  <si>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</si>
  <si>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</si>
  <si>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</si>
  <si>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</si>
  <si>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</si>
  <si>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</si>
  <si>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</si>
  <si>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</si>
  <si>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</si>
  <si>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</si>
  <si>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</si>
  <si>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</si>
  <si>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</si>
  <si>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</si>
  <si>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</si>
  <si>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</si>
  <si>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</si>
  <si>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</si>
  <si>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</si>
  <si>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</si>
  <si>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</si>
  <si>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</si>
  <si>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</si>
  <si>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</si>
  <si>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</si>
  <si>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</si>
  <si>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</si>
  <si>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</si>
  <si>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</si>
  <si>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</si>
  <si>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</si>
  <si>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</si>
  <si>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</si>
  <si>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</si>
  <si>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</si>
  <si>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</si>
  <si>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</si>
  <si>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</si>
  <si>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</si>
  <si>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</si>
  <si>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</si>
  <si>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</si>
  <si>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</si>
  <si>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</si>
  <si>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</si>
  <si>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</si>
  <si>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</si>
  <si>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</si>
  <si>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</si>
  <si>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</si>
  <si>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</si>
  <si>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</si>
  <si>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</si>
  <si>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</si>
  <si>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</si>
  <si>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</si>
  <si>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</si>
  <si>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</si>
  <si>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</si>
  <si>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</si>
  <si>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</si>
  <si>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</si>
  <si>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</si>
  <si>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</si>
  <si>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</si>
  <si>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</si>
  <si>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</si>
  <si>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</si>
  <si>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</si>
  <si>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</si>
  <si>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</si>
  <si>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</si>
  <si>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</si>
  <si>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</si>
  <si>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</si>
  <si>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</si>
  <si>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</si>
  <si>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</si>
  <si>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</si>
  <si>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</si>
  <si>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</si>
  <si>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</si>
  <si>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</si>
  <si>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</si>
  <si>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</si>
  <si>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</si>
  <si>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</si>
  <si>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</si>
  <si>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</si>
  <si>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</si>
  <si>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</si>
  <si>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</si>
  <si>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</si>
  <si>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</si>
  <si>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</si>
  <si>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</si>
  <si>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</si>
  <si>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</si>
  <si>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</si>
  <si>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</si>
  <si>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</si>
  <si>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</si>
  <si>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</si>
  <si>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</si>
  <si>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</si>
  <si>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</si>
  <si>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</si>
  <si>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</si>
  <si>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</si>
  <si>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</si>
  <si>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</si>
  <si>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</si>
  <si>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</si>
  <si>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</si>
  <si>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</si>
  <si>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</si>
  <si>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</si>
  <si>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</si>
  <si>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</si>
  <si>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</si>
  <si>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</si>
  <si>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</si>
  <si>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</si>
  <si>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</si>
  <si>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</si>
  <si>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</si>
  <si>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</si>
  <si>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</si>
  <si>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</si>
  <si>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</si>
  <si>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</si>
  <si>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</si>
  <si>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</si>
  <si>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</si>
  <si>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</si>
  <si>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</si>
  <si>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</si>
  <si>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</si>
  <si>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</si>
  <si>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</si>
  <si>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</si>
  <si>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</si>
  <si>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</si>
  <si>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</si>
  <si>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</si>
  <si>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</si>
  <si>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</si>
  <si>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</si>
  <si>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</si>
  <si>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</si>
  <si>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</si>
  <si>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</si>
  <si>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</si>
  <si>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</si>
  <si>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</si>
  <si>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</si>
  <si>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</si>
  <si>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</si>
  <si>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</si>
  <si>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</si>
  <si>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</si>
  <si>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</si>
  <si>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</si>
  <si>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</si>
  <si>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</si>
  <si>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</si>
  <si>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</si>
  <si>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</si>
  <si>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</si>
  <si>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</si>
  <si>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</si>
  <si>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</si>
  <si>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</si>
  <si>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</si>
  <si>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</si>
  <si>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</si>
  <si>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</si>
  <si>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</si>
  <si>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</si>
  <si>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</si>
  <si>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</si>
  <si>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</si>
  <si>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</si>
  <si>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</si>
  <si>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</si>
  <si>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</si>
  <si>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</si>
  <si>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</si>
  <si>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</si>
  <si>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</si>
  <si>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</si>
  <si>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</si>
  <si>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</si>
  <si>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</si>
  <si>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</si>
  <si>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</si>
  <si>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</si>
  <si>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</si>
  <si>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</si>
  <si>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</si>
  <si>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</si>
  <si>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</si>
  <si>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</si>
  <si>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</si>
  <si>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</si>
  <si>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</si>
  <si>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</si>
  <si>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</si>
  <si>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</si>
  <si>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</si>
  <si>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</si>
  <si>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</si>
  <si>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</si>
  <si>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</si>
  <si>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</si>
  <si>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</si>
  <si>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</si>
  <si>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</si>
  <si>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</si>
  <si>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</si>
  <si>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</si>
  <si>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</si>
  <si>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</si>
  <si>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</si>
  <si>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</si>
  <si>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</si>
  <si>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</si>
  <si>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</si>
  <si>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</si>
  <si>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</si>
  <si>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</si>
  <si>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</si>
  <si>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</si>
  <si>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</si>
  <si>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</si>
  <si>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</si>
  <si>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</si>
  <si>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</si>
  <si>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</si>
  <si>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</si>
  <si>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</si>
  <si>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</si>
  <si>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</si>
  <si>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</si>
  <si>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</si>
  <si>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</si>
  <si>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</si>
  <si>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</si>
  <si>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</si>
  <si>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</si>
  <si>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</si>
  <si>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</si>
  <si>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</si>
  <si>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</si>
  <si>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</si>
  <si>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</si>
  <si>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</si>
  <si>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</si>
  <si>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</si>
  <si>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</si>
  <si>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</si>
  <si>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</si>
  <si>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</si>
  <si>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</si>
  <si>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</si>
  <si>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</si>
  <si>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</si>
  <si>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</si>
  <si>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</si>
  <si>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</si>
  <si>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</si>
  <si>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</si>
  <si>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</si>
  <si>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</si>
  <si>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</si>
  <si>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</si>
  <si>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</si>
  <si>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</si>
  <si>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</si>
  <si>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</si>
  <si>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</si>
  <si>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</si>
  <si>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</si>
  <si>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</si>
  <si>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</si>
  <si>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</si>
  <si>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</si>
  <si>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</si>
  <si>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</si>
  <si>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</si>
  <si>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</si>
  <si>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</si>
  <si>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</si>
  <si>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</si>
  <si>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</si>
  <si>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</si>
  <si>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</si>
  <si>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</si>
  <si>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</si>
  <si>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</si>
  <si>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</si>
  <si>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</si>
  <si>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</si>
  <si>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</si>
  <si>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</si>
  <si>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</si>
  <si>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</si>
  <si>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</si>
  <si>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</si>
  <si>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</si>
  <si>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</si>
  <si>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</si>
  <si>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</si>
  <si>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</si>
  <si>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</si>
  <si>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</si>
  <si>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</si>
  <si>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</si>
  <si>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</si>
  <si>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</si>
  <si>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</si>
  <si>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</si>
  <si>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</si>
  <si>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</si>
  <si>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</si>
  <si>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</si>
  <si>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</si>
  <si>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</si>
  <si>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</si>
  <si>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</si>
  <si>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</si>
  <si>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</si>
  <si>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</si>
  <si>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</si>
  <si>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</si>
  <si>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</si>
  <si>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</si>
  <si>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</si>
  <si>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</si>
  <si>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</si>
  <si>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</si>
  <si>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</si>
  <si>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</si>
  <si>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</si>
  <si>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</si>
  <si>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</si>
  <si>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</si>
  <si>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</si>
  <si>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</si>
  <si>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</si>
  <si>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</si>
  <si>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</si>
  <si>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</si>
  <si>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</si>
  <si>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</si>
  <si>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</si>
  <si>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</si>
  <si>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</si>
  <si>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</si>
  <si>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</si>
  <si>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</si>
  <si>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</si>
  <si>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</si>
  <si>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</si>
  <si>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</si>
  <si>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</si>
  <si>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</si>
  <si>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</si>
  <si>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</si>
  <si>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</si>
  <si>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</si>
  <si>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</si>
  <si>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</si>
  <si>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</si>
  <si>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</si>
  <si>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</si>
  <si>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</si>
  <si>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</si>
  <si>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</si>
  <si>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</si>
  <si>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</si>
  <si>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</si>
  <si>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</si>
  <si>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</si>
  <si>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</si>
  <si>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</si>
  <si>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</si>
  <si>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</si>
  <si>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</si>
  <si>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</si>
  <si>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</si>
  <si>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</si>
  <si>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</si>
  <si>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</si>
  <si>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</si>
  <si>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</si>
  <si>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</si>
  <si>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</si>
  <si>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</si>
  <si>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</si>
  <si>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</si>
  <si>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</si>
  <si>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</si>
  <si>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</si>
  <si>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</si>
  <si>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</si>
  <si>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</si>
  <si>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</si>
  <si>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</si>
  <si>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</si>
  <si>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</si>
  <si>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</si>
  <si>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</si>
  <si>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</si>
  <si>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</si>
  <si>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</si>
  <si>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</si>
  <si>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</si>
  <si>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</si>
  <si>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</si>
  <si>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</si>
  <si>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</si>
  <si>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</si>
  <si>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</si>
  <si>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</si>
  <si>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</si>
  <si>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</si>
  <si>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</si>
  <si>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</si>
  <si>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</si>
  <si>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</si>
  <si>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</si>
  <si>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</si>
  <si>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</si>
  <si>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</si>
  <si>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</si>
  <si>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</si>
  <si>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</si>
  <si>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</si>
  <si>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</si>
  <si>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</si>
  <si>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</si>
  <si>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</si>
  <si>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</si>
  <si>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</si>
  <si>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</si>
  <si>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</si>
  <si>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</si>
  <si>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</si>
  <si>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</si>
  <si>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</si>
  <si>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</si>
  <si>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</si>
  <si>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</si>
  <si>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</si>
  <si>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</si>
  <si>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</si>
  <si>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</si>
  <si>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</si>
  <si>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</si>
  <si>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</si>
  <si>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</si>
  <si>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</si>
  <si>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</si>
  <si>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</si>
  <si>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</si>
  <si>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</si>
  <si>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</si>
  <si>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</si>
  <si>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</si>
  <si>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</si>
  <si>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</si>
  <si>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</si>
  <si>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</si>
  <si>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</si>
  <si>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</si>
  <si>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</si>
  <si>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</si>
  <si>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</si>
  <si>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</si>
  <si>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</si>
  <si>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</si>
  <si>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</si>
  <si>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</si>
  <si>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</si>
  <si>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</si>
  <si>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</si>
  <si>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</si>
  <si>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</si>
  <si>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</si>
  <si>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</si>
  <si>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</si>
  <si>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</si>
  <si>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</si>
  <si>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</si>
  <si>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</si>
  <si>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</si>
  <si>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</si>
  <si>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</si>
  <si>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</si>
  <si>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</si>
  <si>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</si>
  <si>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</si>
  <si>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</si>
  <si>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</si>
  <si>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</si>
  <si>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</si>
  <si>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</si>
  <si>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</si>
  <si>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</si>
  <si>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</si>
  <si>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</si>
  <si>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</si>
  <si>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</si>
  <si>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</si>
  <si>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</si>
  <si>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</si>
  <si>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</si>
  <si>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</si>
  <si>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</si>
  <si>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</si>
  <si>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</si>
  <si>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</si>
  <si>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</si>
  <si>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</si>
  <si>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</si>
  <si>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</si>
  <si>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</si>
  <si>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</si>
  <si>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</si>
  <si>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</si>
  <si>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</si>
  <si>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</si>
  <si>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</si>
  <si>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</si>
  <si>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</si>
  <si>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</si>
  <si>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</si>
  <si>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</si>
  <si>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</si>
  <si>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</si>
  <si>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</si>
  <si>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</si>
  <si>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</si>
  <si>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</si>
  <si>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</si>
  <si>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</si>
  <si>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</si>
  <si>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</si>
  <si>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</si>
  <si>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</si>
  <si>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</si>
  <si>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</si>
  <si>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</si>
  <si>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</si>
  <si>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</si>
  <si>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</si>
  <si>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</si>
  <si>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</si>
  <si>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</si>
  <si>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</si>
  <si>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</si>
  <si>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</si>
  <si>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</si>
  <si>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</si>
  <si>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</si>
  <si>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</si>
  <si>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</si>
  <si>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</si>
  <si>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</si>
  <si>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</si>
  <si>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</si>
  <si>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</si>
  <si>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</si>
  <si>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</si>
  <si>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</si>
  <si>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</si>
  <si>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</si>
  <si>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</si>
  <si>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</si>
  <si>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</si>
  <si>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</si>
  <si>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</si>
  <si>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</si>
  <si>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</si>
  <si>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</si>
  <si>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</si>
  <si>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</si>
  <si>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</si>
  <si>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</si>
  <si>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</si>
  <si>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</si>
  <si>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</si>
  <si>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</si>
  <si>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</si>
  <si>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</si>
  <si>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</si>
  <si>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</si>
  <si>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</si>
  <si>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</si>
  <si>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</si>
  <si>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</si>
  <si>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</si>
  <si>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</si>
  <si>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</si>
  <si>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</si>
  <si>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</si>
  <si>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</si>
  <si>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</si>
  <si>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</si>
  <si>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</si>
  <si>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</si>
  <si>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</si>
  <si>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</si>
  <si>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</si>
  <si>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</si>
  <si>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</si>
  <si>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</si>
  <si>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</si>
  <si>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</si>
  <si>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</si>
  <si>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</si>
  <si>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</si>
  <si>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</si>
  <si>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</si>
  <si>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</si>
  <si>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</si>
  <si>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</si>
  <si>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</si>
  <si>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</si>
  <si>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</si>
  <si>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</si>
  <si>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</si>
  <si>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</si>
  <si>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</si>
  <si>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</si>
  <si>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</si>
  <si>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</si>
  <si>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</si>
  <si>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</si>
  <si>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</si>
  <si>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</si>
  <si>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</si>
  <si>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</si>
  <si>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</si>
  <si>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</si>
  <si>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</si>
  <si>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</si>
  <si>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</si>
  <si>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</si>
  <si>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</si>
  <si>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</si>
  <si>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</si>
  <si>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</si>
  <si>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</si>
  <si>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</si>
  <si>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</si>
  <si>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</si>
  <si>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</si>
  <si>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</si>
  <si>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</si>
  <si>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</si>
  <si>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</si>
  <si>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</si>
  <si>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</si>
  <si>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</si>
  <si>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</si>
  <si>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</si>
  <si>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</si>
  <si>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</si>
  <si>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</si>
  <si>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</si>
  <si>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</si>
  <si>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</si>
  <si>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</si>
  <si>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</si>
  <si>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</si>
  <si>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</si>
  <si>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</si>
  <si>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</si>
  <si>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</si>
  <si>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</si>
  <si>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</si>
  <si>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</si>
  <si>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</si>
  <si>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</si>
  <si>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</si>
  <si>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</si>
  <si>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</si>
  <si>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</si>
  <si>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</si>
  <si>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</si>
  <si>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</si>
  <si>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</si>
  <si>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</si>
  <si>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</si>
  <si>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</si>
  <si>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</si>
  <si>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</si>
  <si>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</si>
  <si>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</si>
  <si>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</si>
  <si>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</si>
  <si>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</si>
  <si>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</si>
  <si>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</si>
  <si>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</si>
  <si>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</si>
  <si>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</si>
  <si>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</si>
  <si>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</si>
  <si>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</si>
  <si>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</si>
  <si>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</si>
  <si>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</si>
  <si>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</si>
  <si>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</si>
  <si>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</si>
  <si>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</si>
  <si>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</si>
  <si>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</si>
  <si>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</si>
  <si>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</si>
  <si>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</si>
  <si>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</si>
  <si>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</si>
  <si>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</si>
  <si>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</si>
  <si>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</si>
  <si>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</si>
  <si>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</si>
  <si>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</si>
  <si>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</si>
  <si>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</si>
  <si>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</si>
  <si>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</si>
  <si>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</si>
  <si>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</si>
  <si>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</si>
  <si>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</si>
  <si>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</si>
  <si>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</si>
  <si>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</si>
  <si>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</si>
  <si>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</si>
  <si>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</si>
  <si>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</si>
  <si>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</si>
  <si>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</si>
  <si>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</si>
  <si>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</si>
  <si>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</si>
  <si>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</si>
  <si>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</si>
  <si>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</si>
  <si>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</si>
  <si>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</si>
  <si>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</si>
  <si>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</si>
  <si>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</si>
  <si>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</si>
  <si>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</si>
  <si>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</si>
  <si>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</si>
  <si>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</si>
  <si>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</si>
  <si>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</si>
  <si>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</si>
  <si>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</si>
  <si>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</si>
  <si>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</si>
  <si>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</si>
  <si>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</si>
  <si>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</si>
  <si>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</si>
  <si>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</si>
  <si>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</si>
  <si>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</si>
  <si>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</si>
  <si>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</si>
  <si>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</si>
  <si>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</si>
  <si>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</si>
  <si>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</si>
  <si>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</si>
  <si>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</si>
  <si>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</si>
  <si>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</si>
  <si>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</si>
  <si>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</si>
  <si>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</si>
  <si>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</si>
  <si>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</si>
  <si>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</si>
  <si>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</si>
  <si>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</si>
  <si>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</si>
  <si>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</si>
  <si>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</si>
  <si>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</si>
  <si>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</si>
  <si>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</si>
  <si>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</si>
  <si>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</si>
  <si>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</si>
  <si>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</si>
  <si>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</si>
  <si>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</si>
  <si>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</si>
  <si>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</si>
  <si>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</si>
  <si>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</si>
  <si>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</si>
  <si>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</si>
  <si>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</si>
  <si>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</si>
  <si>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</si>
  <si>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</si>
  <si>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</si>
  <si>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</si>
  <si>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</si>
  <si>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</si>
  <si>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</si>
  <si>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</si>
  <si>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</si>
  <si>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</si>
  <si>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</si>
  <si>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</si>
  <si>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</si>
  <si>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</si>
  <si>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</si>
  <si>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</si>
  <si>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</si>
  <si>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</si>
  <si>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</si>
  <si>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</si>
  <si>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</si>
  <si>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</si>
  <si>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</si>
  <si>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</si>
  <si>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</si>
  <si>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</si>
  <si>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</si>
  <si>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</si>
  <si>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</si>
  <si>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</si>
  <si>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</si>
  <si>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</si>
  <si>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</si>
  <si>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</si>
  <si>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</si>
  <si>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</si>
  <si>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</si>
  <si>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</si>
  <si>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</si>
  <si>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</si>
  <si>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</si>
  <si>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</si>
  <si>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</si>
  <si>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</si>
  <si>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</si>
  <si>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</si>
  <si>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</si>
  <si>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</si>
  <si>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</si>
  <si>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</si>
  <si>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</si>
  <si>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</si>
  <si>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</si>
  <si>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</si>
  <si>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</si>
  <si>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</si>
  <si>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</si>
  <si>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</si>
  <si>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</si>
  <si>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</si>
  <si>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</si>
  <si>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</si>
  <si>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</si>
  <si>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</si>
  <si>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</si>
  <si>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</si>
  <si>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</si>
  <si>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</si>
  <si>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</si>
  <si>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</si>
  <si>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</si>
  <si>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</si>
  <si>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</si>
  <si>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</si>
  <si>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</si>
  <si>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</si>
  <si>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</si>
  <si>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</si>
  <si>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</si>
  <si>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</si>
  <si>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</si>
  <si>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</si>
  <si>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</si>
  <si>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</si>
  <si>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</si>
  <si>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</si>
  <si>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</si>
  <si>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</si>
  <si>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</si>
  <si>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</si>
  <si>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</si>
  <si>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</si>
  <si>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</si>
  <si>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</si>
  <si>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</si>
  <si>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</si>
  <si>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</si>
  <si>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</si>
  <si>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</si>
  <si>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</si>
  <si>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</si>
  <si>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</si>
  <si>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</si>
  <si>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</si>
  <si>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</si>
  <si>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</si>
  <si>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</si>
  <si>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</si>
  <si>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</si>
  <si>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</si>
  <si>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</si>
  <si>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</si>
  <si>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</si>
  <si>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</si>
  <si>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</si>
  <si>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</si>
  <si>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</si>
  <si>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</si>
  <si>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</si>
  <si>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</si>
  <si>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</si>
  <si>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</si>
  <si>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</si>
  <si>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</si>
  <si>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</si>
  <si>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</si>
  <si>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</si>
  <si>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</si>
  <si>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</si>
  <si>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</si>
  <si>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</si>
  <si>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</si>
  <si>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</si>
  <si>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</si>
  <si>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</si>
  <si>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</si>
  <si>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</si>
  <si>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</si>
  <si>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</si>
  <si>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</si>
  <si>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</si>
  <si>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</si>
  <si>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</si>
  <si>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</si>
  <si>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</si>
  <si>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</si>
  <si>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</si>
  <si>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</si>
  <si>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</si>
  <si>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</si>
  <si>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</si>
  <si>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</si>
  <si>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</si>
  <si>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</si>
  <si>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</si>
  <si>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</si>
  <si>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</si>
  <si>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</si>
  <si>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</si>
  <si>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</si>
  <si>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</si>
  <si>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</si>
  <si>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</si>
  <si>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</si>
  <si>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</si>
  <si>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</si>
  <si>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</si>
  <si>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</si>
  <si>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</si>
  <si>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</si>
  <si>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</si>
  <si>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</si>
  <si>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</si>
  <si>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</si>
  <si>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</si>
  <si>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</si>
  <si>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</si>
  <si>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</si>
  <si>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</si>
  <si>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</si>
  <si>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</si>
  <si>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</si>
  <si>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</si>
  <si>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</si>
  <si>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</si>
  <si>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</si>
  <si>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</si>
  <si>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</si>
  <si>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</si>
  <si>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</si>
  <si>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</si>
  <si>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</si>
  <si>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</si>
  <si>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</si>
  <si>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</si>
  <si>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</si>
  <si>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</si>
  <si>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</si>
  <si>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</si>
  <si>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</si>
  <si>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</si>
  <si>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</si>
  <si>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</si>
  <si>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</si>
  <si>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</si>
  <si>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</si>
  <si>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</si>
  <si>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</si>
  <si>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</si>
  <si>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</si>
  <si>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</si>
  <si>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</si>
  <si>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</si>
  <si>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</si>
  <si>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</si>
  <si>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</si>
  <si>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</si>
  <si>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</si>
  <si>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</si>
  <si>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</si>
  <si>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</si>
  <si>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</si>
  <si>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</si>
  <si>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</si>
  <si>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</si>
  <si>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</si>
  <si>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</si>
  <si>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</si>
  <si>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</si>
  <si>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</si>
  <si>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</si>
  <si>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</si>
  <si>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</si>
  <si>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</si>
  <si>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</si>
  <si>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</si>
  <si>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</si>
  <si>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</si>
  <si>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</si>
  <si>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</si>
  <si>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</si>
  <si>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</si>
  <si>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</si>
  <si>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</si>
  <si>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</si>
  <si>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</si>
  <si>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</si>
  <si>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</si>
  <si>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</si>
  <si>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</si>
  <si>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</si>
  <si>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</si>
  <si>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</si>
  <si>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</si>
  <si>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</si>
  <si>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</si>
  <si>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</si>
  <si>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</si>
  <si>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</si>
  <si>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</si>
  <si>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</si>
  <si>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</si>
  <si>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</si>
  <si>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</si>
  <si>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</si>
  <si>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</si>
  <si>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</si>
  <si>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</si>
  <si>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</si>
  <si>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</si>
  <si>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</si>
  <si>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</si>
  <si>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</si>
  <si>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</si>
  <si>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</si>
  <si>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</si>
  <si>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</si>
  <si>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</si>
  <si>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</si>
  <si>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</si>
  <si>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</si>
  <si>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</si>
  <si>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</si>
  <si>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</si>
  <si>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</si>
  <si>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</si>
  <si>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</si>
  <si>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</si>
  <si>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</si>
  <si>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</si>
  <si>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</si>
  <si>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</si>
  <si>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</si>
  <si>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</si>
  <si>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</si>
  <si>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</si>
  <si>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</si>
  <si>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</si>
  <si>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</si>
  <si>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</si>
  <si>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</si>
  <si>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</si>
  <si>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</si>
  <si>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</si>
  <si>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</si>
  <si>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</si>
  <si>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</si>
  <si>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</si>
  <si>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</si>
  <si>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</si>
  <si>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</si>
  <si>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</si>
  <si>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</si>
  <si>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</si>
  <si>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</si>
  <si>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</si>
  <si>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</si>
  <si>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</si>
  <si>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</si>
  <si>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</si>
  <si>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</si>
  <si>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</si>
  <si>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</si>
  <si>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</si>
  <si>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</si>
  <si>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</si>
  <si>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</si>
  <si>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</si>
  <si>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</si>
  <si>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</si>
  <si>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</si>
  <si>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</si>
  <si>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</si>
  <si>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</si>
  <si>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</si>
  <si>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</si>
  <si>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</si>
  <si>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</si>
  <si>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</si>
  <si>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</si>
  <si>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</si>
  <si>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</si>
  <si>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</si>
  <si>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</si>
  <si>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</si>
  <si>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</si>
  <si>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</si>
  <si>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</si>
  <si>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</si>
  <si>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</si>
  <si>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</si>
  <si>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</si>
  <si>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</si>
  <si>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</si>
  <si>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</si>
  <si>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</si>
  <si>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</si>
  <si>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</si>
  <si>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</si>
  <si>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</si>
  <si>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</si>
  <si>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</si>
  <si>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</si>
  <si>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</si>
  <si>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</si>
  <si>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</si>
  <si>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</si>
  <si>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</si>
  <si>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</si>
  <si>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</si>
  <si>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</si>
  <si>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</si>
  <si>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</si>
  <si>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</si>
  <si>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</si>
  <si>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</si>
  <si>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</si>
  <si>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</si>
  <si>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</si>
  <si>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</si>
  <si>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</si>
  <si>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</si>
  <si>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</si>
  <si>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</si>
  <si>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</si>
  <si>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</si>
  <si>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</si>
  <si>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</si>
  <si>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</si>
  <si>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</si>
  <si>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</si>
  <si>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</si>
  <si>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</si>
  <si>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</si>
  <si>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</si>
  <si>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</si>
  <si>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</si>
  <si>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</si>
  <si>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</si>
  <si>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</si>
  <si>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</si>
  <si>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</si>
  <si>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</si>
  <si>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</si>
  <si>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</si>
  <si>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</si>
  <si>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</si>
  <si>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</si>
  <si>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</si>
  <si>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</si>
  <si>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</si>
  <si>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</si>
  <si>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</si>
  <si>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</si>
  <si>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</si>
  <si>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</si>
  <si>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</si>
  <si>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</si>
  <si>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</si>
  <si>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</si>
  <si>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</si>
  <si>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</si>
  <si>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</si>
  <si>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</si>
  <si>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</si>
  <si>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</si>
  <si>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</si>
  <si>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</si>
  <si>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</si>
  <si>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</si>
  <si>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</si>
  <si>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</si>
  <si>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</si>
  <si>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</si>
  <si>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</si>
  <si>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</si>
  <si>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</si>
  <si>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</si>
  <si>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</si>
  <si>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</si>
  <si>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</si>
  <si>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</si>
  <si>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</si>
  <si>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</si>
  <si>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</si>
  <si>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</si>
  <si>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</si>
  <si>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</si>
  <si>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</si>
  <si>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</si>
  <si>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</si>
  <si>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</si>
  <si>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</si>
  <si>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</si>
  <si>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</si>
  <si>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</si>
  <si>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</si>
  <si>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</si>
  <si>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</si>
  <si>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</si>
  <si>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</si>
  <si>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</si>
  <si>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</si>
  <si>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</si>
  <si>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</si>
  <si>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</si>
  <si>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</si>
  <si>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</si>
  <si>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</si>
  <si>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</si>
  <si>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</si>
  <si>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</si>
  <si>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</si>
  <si>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</si>
  <si>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</si>
  <si>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</si>
  <si>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</si>
  <si>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</si>
  <si>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</si>
  <si>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</si>
  <si>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</si>
  <si>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</si>
  <si>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</si>
  <si>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</si>
  <si>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</si>
  <si>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</si>
  <si>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</si>
  <si>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</si>
  <si>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</si>
  <si>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</si>
  <si>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</si>
  <si>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</si>
  <si>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</si>
  <si>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</si>
  <si>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</si>
  <si>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</si>
  <si>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</si>
  <si>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</si>
  <si>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</si>
  <si>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</si>
  <si>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</si>
  <si>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</si>
  <si>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</si>
  <si>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</si>
  <si>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</si>
  <si>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</si>
  <si>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</si>
  <si>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</si>
  <si>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</si>
  <si>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</si>
  <si>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</si>
  <si>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</si>
  <si>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</si>
  <si>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</si>
  <si>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</si>
  <si>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</si>
  <si>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</si>
  <si>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</si>
  <si>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</si>
  <si>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</si>
  <si>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</si>
  <si>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</si>
  <si>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</si>
  <si>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</si>
  <si>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</si>
  <si>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</si>
  <si>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</si>
  <si>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</si>
  <si>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</si>
  <si>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</si>
  <si>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</si>
  <si>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</si>
  <si>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</si>
  <si>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</si>
  <si>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</si>
  <si>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</si>
  <si>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</si>
  <si>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</si>
  <si>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</si>
  <si>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</si>
  <si>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</si>
  <si>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</si>
  <si>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</si>
  <si>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</si>
  <si>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</si>
  <si>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</si>
  <si>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</si>
  <si>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</si>
  <si>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</si>
  <si>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</si>
  <si>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</si>
  <si>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</si>
  <si>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</si>
  <si>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</si>
  <si>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</si>
  <si>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</si>
  <si>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</si>
  <si>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</si>
  <si>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</si>
  <si>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</si>
  <si>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</si>
  <si>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</si>
  <si>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</si>
  <si>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</si>
  <si>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</si>
  <si>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</si>
  <si>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</si>
  <si>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</si>
  <si>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</si>
  <si>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</si>
  <si>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</si>
  <si>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</si>
  <si>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</si>
  <si>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</si>
  <si>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</si>
  <si>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</si>
  <si>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</si>
  <si>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</si>
  <si>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</si>
  <si>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</si>
  <si>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</si>
  <si>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</si>
  <si>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</si>
  <si>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</si>
  <si>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</si>
  <si>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</si>
  <si>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</si>
  <si>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</si>
  <si>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</si>
  <si>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</si>
  <si>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</si>
  <si>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</si>
  <si>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</si>
  <si>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</si>
  <si>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</si>
  <si>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</si>
  <si>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</si>
  <si>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</si>
  <si>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</si>
  <si>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</si>
  <si>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</si>
  <si>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</si>
  <si>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</si>
  <si>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</si>
  <si>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</si>
  <si>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</si>
  <si>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</si>
  <si>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</si>
  <si>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</si>
  <si>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</si>
  <si>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</si>
  <si>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</si>
  <si>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</si>
  <si>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</si>
  <si>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</si>
  <si>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</si>
  <si>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</si>
  <si>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</si>
  <si>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</si>
  <si>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</si>
  <si>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</si>
  <si>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</si>
  <si>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</si>
  <si>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</si>
  <si>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</si>
  <si>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</si>
  <si>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</si>
  <si>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</si>
  <si>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</si>
  <si>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</si>
  <si>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</si>
  <si>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</si>
  <si>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</si>
  <si>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</si>
  <si>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</si>
  <si>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</si>
  <si>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</si>
  <si>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</si>
  <si>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</si>
  <si>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</si>
  <si>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</si>
  <si>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</si>
  <si>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</si>
  <si>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</si>
  <si>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</si>
  <si>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</si>
  <si>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</si>
  <si>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</si>
  <si>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</si>
  <si>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</si>
  <si>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</si>
  <si>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</si>
  <si>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</si>
  <si>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</si>
  <si>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</si>
  <si>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</si>
  <si>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</si>
  <si>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</si>
  <si>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</si>
  <si>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</si>
  <si>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</si>
  <si>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</si>
  <si>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</si>
  <si>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</si>
  <si>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</si>
  <si>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</si>
  <si>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</si>
  <si>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</si>
  <si>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</si>
  <si>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</si>
  <si>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</si>
  <si>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</si>
  <si>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</si>
  <si>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</si>
  <si>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</si>
  <si>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</si>
  <si>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</si>
  <si>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</si>
  <si>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</si>
  <si>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</si>
  <si>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</si>
  <si>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</si>
  <si>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</si>
  <si>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</si>
  <si>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</si>
  <si>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</si>
  <si>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</si>
  <si>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</si>
  <si>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</si>
  <si>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</si>
  <si>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</si>
  <si>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</si>
  <si>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</si>
  <si>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</si>
  <si>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</si>
  <si>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</si>
  <si>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</si>
  <si>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</si>
  <si>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</si>
  <si>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</si>
  <si>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</si>
  <si>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</si>
  <si>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</si>
  <si>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</si>
  <si>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</si>
  <si>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</si>
  <si>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</si>
  <si>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</si>
  <si>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</si>
  <si>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</si>
  <si>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</si>
  <si>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</si>
  <si>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</si>
  <si>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</si>
  <si>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</si>
  <si>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</si>
  <si>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</si>
  <si>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</si>
  <si>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</si>
  <si>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</si>
  <si>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</si>
  <si>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</si>
  <si>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</si>
  <si>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</si>
  <si>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</si>
  <si>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</si>
  <si>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</si>
  <si>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</si>
  <si>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</si>
  <si>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</si>
  <si>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</si>
  <si>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</si>
  <si>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</si>
  <si>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</si>
  <si>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</si>
  <si>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</si>
  <si>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</si>
  <si>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</si>
  <si>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</si>
  <si>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</si>
  <si>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</si>
  <si>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</si>
  <si>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</si>
  <si>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</si>
  <si>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</si>
  <si>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</si>
  <si>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</si>
  <si>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</si>
  <si>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</si>
  <si>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</si>
  <si>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</si>
  <si>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</si>
  <si>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</si>
  <si>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</si>
  <si>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</si>
  <si>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</si>
  <si>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</si>
  <si>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</si>
  <si>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</si>
  <si>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</si>
  <si>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</si>
  <si>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</si>
  <si>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</si>
  <si>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</si>
  <si>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</si>
  <si>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</si>
  <si>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</si>
  <si>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</si>
  <si>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</si>
  <si>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</si>
  <si>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</si>
  <si>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</si>
  <si>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</si>
  <si>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</si>
  <si>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</si>
  <si>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</si>
  <si>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</si>
  <si>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</si>
  <si>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</si>
  <si>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</si>
  <si>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</si>
  <si>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</si>
  <si>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</si>
  <si>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</si>
  <si>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</si>
  <si>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</si>
  <si>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</si>
  <si>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</si>
  <si>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</si>
  <si>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</si>
  <si>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</si>
  <si>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</si>
  <si>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</si>
  <si>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</si>
  <si>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</si>
  <si>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</si>
  <si>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</si>
  <si>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</si>
  <si>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</si>
  <si>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</si>
  <si>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</si>
  <si>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</si>
  <si>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</si>
  <si>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</si>
  <si>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</si>
  <si>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</si>
  <si>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</si>
  <si>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</si>
  <si>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</si>
  <si>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</si>
  <si>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</si>
  <si>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</si>
  <si>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</si>
  <si>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</si>
  <si>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</si>
  <si>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</si>
  <si>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</si>
  <si>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</si>
  <si>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</si>
  <si>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</si>
  <si>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</si>
  <si>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</si>
  <si>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</si>
  <si>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</si>
  <si>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</si>
  <si>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</si>
  <si>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</si>
  <si>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</si>
  <si>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</si>
  <si>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</si>
  <si>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</si>
  <si>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</si>
  <si>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</si>
  <si>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</si>
  <si>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</si>
  <si>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</si>
  <si>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</si>
  <si>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</si>
  <si>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</si>
  <si>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</si>
  <si>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</si>
  <si>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</si>
  <si>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</si>
  <si>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</si>
  <si>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</si>
  <si>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</si>
  <si>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</si>
  <si>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</si>
  <si>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</si>
  <si>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</si>
  <si>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</si>
  <si>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</si>
  <si>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</si>
  <si>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</si>
  <si>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</si>
  <si>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</si>
  <si>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</si>
  <si>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</si>
  <si>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</si>
  <si>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</si>
  <si>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</si>
  <si>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</si>
  <si>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</si>
  <si>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</si>
  <si>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</si>
  <si>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</si>
  <si>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</si>
  <si>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</si>
  <si>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</si>
  <si>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</si>
  <si>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</si>
  <si>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</si>
  <si>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</si>
  <si>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</si>
  <si>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</si>
  <si>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</si>
  <si>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</si>
  <si>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</si>
  <si>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</si>
  <si>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</si>
  <si>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</si>
  <si>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</si>
  <si>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</si>
  <si>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</si>
  <si>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</si>
  <si>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</si>
  <si>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</si>
  <si>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</si>
  <si>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</si>
  <si>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</si>
  <si>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</si>
  <si>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</si>
  <si>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</si>
  <si>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</si>
  <si>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</si>
  <si>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</si>
  <si>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</si>
  <si>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</si>
  <si>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</si>
  <si>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</si>
  <si>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</si>
  <si>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</si>
  <si>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</si>
  <si>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</si>
  <si>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</si>
  <si>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</si>
  <si>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</si>
  <si>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</si>
  <si>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</si>
  <si>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</si>
  <si>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</si>
  <si>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</si>
  <si>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</si>
  <si>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</si>
  <si>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</si>
  <si>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</si>
  <si>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</si>
  <si>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</si>
  <si>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</si>
  <si>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</si>
  <si>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</si>
  <si>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</si>
  <si>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</si>
  <si>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</si>
  <si>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</si>
  <si>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</si>
  <si>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</si>
  <si>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</si>
  <si>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</si>
  <si>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</si>
  <si>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</si>
  <si>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</si>
  <si>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</si>
  <si>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</si>
  <si>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</si>
  <si>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</si>
  <si>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</si>
  <si>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</si>
  <si>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</si>
  <si>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</si>
  <si>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</si>
  <si>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</si>
  <si>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</si>
  <si>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</si>
  <si>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</si>
  <si>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</si>
  <si>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</si>
  <si>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</si>
  <si>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</si>
  <si>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</si>
  <si>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</si>
  <si>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</si>
  <si>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</si>
  <si>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</si>
  <si>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</si>
  <si>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</si>
  <si>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</si>
  <si>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</si>
  <si>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</si>
  <si>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</si>
  <si>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</si>
  <si>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</si>
  <si>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</si>
  <si>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</si>
  <si>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</si>
  <si>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</si>
  <si>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</si>
  <si>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</si>
  <si>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</si>
  <si>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</si>
  <si>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</si>
  <si>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</si>
  <si>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</si>
  <si>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</si>
  <si>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</si>
  <si>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</si>
  <si>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</si>
  <si>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</si>
  <si>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</si>
  <si>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</si>
  <si>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</si>
  <si>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</si>
  <si>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</si>
  <si>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</si>
  <si>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</si>
  <si>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</si>
  <si>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</si>
  <si>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</si>
  <si>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</si>
  <si>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</si>
  <si>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</si>
  <si>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</si>
  <si>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</si>
  <si>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</si>
  <si>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</si>
  <si>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</si>
  <si>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</si>
  <si>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</si>
  <si>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</si>
  <si>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</si>
  <si>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</si>
  <si>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</si>
  <si>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</si>
  <si>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</si>
  <si>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</si>
  <si>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</si>
  <si>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</si>
  <si>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</si>
  <si>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</si>
  <si>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</si>
  <si>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</si>
  <si>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</si>
  <si>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</si>
  <si>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</si>
  <si>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</si>
  <si>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</si>
  <si>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</si>
  <si>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</si>
  <si>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</si>
  <si>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</si>
  <si>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</si>
  <si>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</si>
  <si>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</si>
  <si>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</si>
  <si>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</si>
  <si>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</si>
  <si>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</si>
  <si>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</si>
  <si>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</si>
  <si>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</si>
  <si>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</si>
  <si>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</si>
  <si>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</si>
  <si>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</si>
  <si>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</si>
  <si>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</si>
  <si>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</si>
  <si>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</si>
  <si>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</si>
  <si>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</si>
  <si>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</si>
  <si>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</si>
  <si>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</si>
  <si>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</si>
  <si>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>4.24</t>
  </si>
  <si>
    <t>4.25</t>
  </si>
  <si>
    <t xml:space="preserve">№ 83 -ОЗ от 10.11.16 </t>
  </si>
  <si>
    <t xml:space="preserve">Редакция №50 от 14.11.2016 </t>
  </si>
  <si>
    <t>8.4.67</t>
  </si>
  <si>
    <t>Приказ №  85-ОЗ  от 14.11.2016</t>
  </si>
  <si>
    <t>1.29.40</t>
  </si>
  <si>
    <t>компл.</t>
  </si>
  <si>
    <t>№ 85-ОЗ от 14.11.16</t>
  </si>
  <si>
    <t>8.2.28</t>
  </si>
  <si>
    <t>43.99.1</t>
  </si>
  <si>
    <t>43.99.10.120</t>
  </si>
  <si>
    <t>Текущий ремонт гидроизоляции межпанельных швов, проникающим материалом по объектам: «Блок емкостей очистных сооружений канализации г. Калуги» (инвентарный номер 10054) и «Блок отстойников здания водопроводно-очистной станции г. Калуги» (инвентарный номер 10779)</t>
  </si>
  <si>
    <t>у.ед.</t>
  </si>
  <si>
    <t xml:space="preserve"> №85-ОЗ от 14.11.16 (№)</t>
  </si>
  <si>
    <t>№  85 -ОЗ от 14.11.2016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</si>
</sst>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1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165" fontId="65" fillId="0" borderId="10" xfId="56" applyNumberFormat="1" applyFont="1" applyFill="1" applyBorder="1" applyAlignment="1">
      <alignment horizontal="center" vertical="center" wrapText="1"/>
      <protection/>
    </xf>
    <xf numFmtId="165" fontId="65" fillId="9" borderId="10" xfId="56" applyNumberFormat="1" applyFont="1" applyFill="1" applyBorder="1" applyAlignment="1">
      <alignment horizontal="center" vertical="center" wrapText="1"/>
      <protection/>
    </xf>
    <xf numFmtId="165" fontId="65" fillId="9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9" fontId="65" fillId="35" borderId="10" xfId="16" applyNumberFormat="1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5" fillId="34" borderId="10" xfId="56" applyNumberFormat="1" applyFont="1" applyFill="1" applyBorder="1" applyAlignment="1">
      <alignment horizontal="right" vertical="center" wrapText="1"/>
      <protection/>
    </xf>
    <xf numFmtId="0" fontId="65" fillId="9" borderId="10" xfId="56" applyNumberFormat="1" applyFont="1" applyFill="1" applyBorder="1" applyAlignment="1">
      <alignment horizontal="right" vertical="center" wrapText="1"/>
      <protection/>
    </xf>
    <xf numFmtId="0" fontId="65" fillId="34" borderId="10" xfId="0" applyNumberFormat="1" applyFont="1" applyFill="1" applyBorder="1" applyAlignment="1">
      <alignment horizontal="right" vertical="center"/>
    </xf>
    <xf numFmtId="0" fontId="65" fillId="9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right" vertical="center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49" fontId="65" fillId="0" borderId="10" xfId="16" applyNumberFormat="1" applyFont="1" applyFill="1" applyBorder="1" applyAlignment="1">
      <alignment horizontal="left" vertical="center" wrapText="1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168" fontId="65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165" fontId="65" fillId="2" borderId="10" xfId="56" applyNumberFormat="1" applyFont="1" applyFill="1" applyBorder="1" applyAlignment="1">
      <alignment horizontal="center" vertical="center" wrapText="1"/>
      <protection/>
    </xf>
    <xf numFmtId="165" fontId="65" fillId="2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5" fillId="3" borderId="10" xfId="0" applyNumberFormat="1" applyFont="1" applyFill="1" applyBorder="1" applyAlignment="1">
      <alignment horizontal="center" vertical="center"/>
    </xf>
    <xf numFmtId="0" fontId="65" fillId="34" borderId="22" xfId="0" applyFont="1" applyFill="1" applyBorder="1" applyAlignment="1" applyProtection="1">
      <alignment horizontal="left" vertical="center"/>
      <protection/>
    </xf>
    <xf numFmtId="165" fontId="65" fillId="34" borderId="10" xfId="56" applyNumberFormat="1" applyFont="1" applyFill="1" applyBorder="1" applyAlignment="1">
      <alignment horizontal="center" vertical="center" wrapText="1"/>
      <protection/>
    </xf>
    <xf numFmtId="170" fontId="65" fillId="34" borderId="10" xfId="56" applyNumberFormat="1" applyFont="1" applyFill="1" applyBorder="1" applyAlignment="1">
      <alignment horizontal="center" vertical="center" wrapText="1"/>
      <protection/>
    </xf>
    <xf numFmtId="166" fontId="65" fillId="34" borderId="10" xfId="56" applyNumberFormat="1" applyFont="1" applyFill="1" applyBorder="1" applyAlignment="1">
      <alignment horizontal="center" vertical="center" wrapText="1"/>
      <protection/>
    </xf>
    <xf numFmtId="170" fontId="65" fillId="9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horizontal="center" vertical="center" wrapText="1"/>
      <protection/>
    </xf>
    <xf numFmtId="167" fontId="65" fillId="34" borderId="10" xfId="0" applyNumberFormat="1" applyFont="1" applyFill="1" applyBorder="1" applyAlignment="1">
      <alignment horizontal="center" vertical="center"/>
    </xf>
    <xf numFmtId="168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167" fontId="65" fillId="2" borderId="10" xfId="56" applyNumberFormat="1" applyFont="1" applyFill="1" applyBorder="1" applyAlignment="1">
      <alignment horizontal="center" vertical="center" wrapText="1"/>
      <protection/>
    </xf>
    <xf numFmtId="41" fontId="65" fillId="34" borderId="10" xfId="56" applyNumberFormat="1" applyFont="1" applyFill="1" applyBorder="1" applyAlignment="1">
      <alignment vertical="center" wrapText="1"/>
      <protection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vertical="center" wrapText="1"/>
      <protection/>
    </xf>
    <xf numFmtId="43" fontId="65" fillId="34" borderId="10" xfId="56" applyNumberFormat="1" applyFont="1" applyFill="1" applyBorder="1" applyAlignment="1">
      <alignment vertical="center" wrapText="1"/>
      <protection/>
    </xf>
    <xf numFmtId="43" fontId="65" fillId="2" borderId="10" xfId="56" applyNumberFormat="1" applyFont="1" applyFill="1" applyBorder="1" applyAlignment="1">
      <alignment vertical="center" wrapText="1"/>
      <protection/>
    </xf>
    <xf numFmtId="3" fontId="65" fillId="3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167" fontId="65" fillId="0" borderId="10" xfId="56" applyNumberFormat="1" applyFont="1" applyFill="1" applyBorder="1" applyAlignment="1">
      <alignment horizontal="center" vertical="center" wrapText="1"/>
      <protection/>
    </xf>
    <xf numFmtId="1" fontId="65" fillId="0" borderId="10" xfId="56" applyNumberFormat="1" applyFont="1" applyFill="1" applyBorder="1" applyAlignment="1">
      <alignment horizontal="center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65" fontId="65" fillId="0" borderId="10" xfId="56" applyNumberFormat="1" applyFont="1" applyFill="1" applyBorder="1" applyAlignment="1">
      <alignment vertical="center" wrapText="1"/>
      <protection/>
    </xf>
    <xf numFmtId="43" fontId="65" fillId="0" borderId="10" xfId="56" applyNumberFormat="1" applyFont="1" applyFill="1" applyBorder="1" applyAlignment="1">
      <alignment vertical="center" wrapText="1"/>
      <protection/>
    </xf>
    <xf numFmtId="43" fontId="65" fillId="2" borderId="10" xfId="0" applyNumberFormat="1" applyFont="1" applyFill="1" applyBorder="1" applyAlignment="1">
      <alignment vertical="center"/>
    </xf>
    <xf numFmtId="1" fontId="65" fillId="3" borderId="10" xfId="0" applyNumberFormat="1" applyFont="1" applyFill="1" applyBorder="1" applyAlignment="1">
      <alignment horizontal="center" vertical="center"/>
    </xf>
    <xf numFmtId="1" fontId="65" fillId="34" borderId="10" xfId="56" applyNumberFormat="1" applyFont="1" applyFill="1" applyBorder="1" applyAlignment="1">
      <alignment horizontal="center" vertical="center" wrapText="1"/>
      <protection/>
    </xf>
    <xf numFmtId="1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vertical="center" wrapText="1"/>
    </xf>
    <xf numFmtId="43" fontId="65" fillId="0" borderId="10" xfId="56" applyNumberFormat="1" applyFont="1" applyFill="1" applyBorder="1" applyAlignment="1">
      <alignment horizontal="center" vertical="center" wrapText="1"/>
      <protection/>
    </xf>
    <xf numFmtId="43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43" fontId="65" fillId="0" borderId="10" xfId="0" applyNumberFormat="1" applyFont="1" applyFill="1" applyBorder="1" applyAlignment="1">
      <alignment horizontal="center" vertical="center"/>
    </xf>
    <xf numFmtId="0" fontId="65" fillId="2" borderId="10" xfId="0" applyNumberFormat="1" applyFont="1" applyFill="1" applyBorder="1" applyAlignment="1">
      <alignment horizontal="center" vertical="center"/>
    </xf>
    <xf numFmtId="43" fontId="65" fillId="2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vertical="center" wrapText="1"/>
      <protection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4" borderId="10" xfId="56" applyNumberFormat="1" applyFont="1" applyFill="1" applyBorder="1" applyAlignment="1">
      <alignment horizontal="right" vertical="center" wrapText="1"/>
      <protection/>
    </xf>
    <xf numFmtId="49" fontId="65" fillId="34" borderId="10" xfId="0" applyNumberFormat="1" applyFont="1" applyFill="1" applyBorder="1" applyAlignment="1">
      <alignment horizontal="right" vertical="center"/>
    </xf>
    <xf numFmtId="49" fontId="65" fillId="34" borderId="0" xfId="0" applyNumberFormat="1" applyFont="1" applyFill="1" applyBorder="1" applyAlignment="1">
      <alignment horizontal="center" vertical="center"/>
    </xf>
    <xf numFmtId="49" fontId="65" fillId="35" borderId="0" xfId="16" applyNumberFormat="1" applyFont="1" applyFill="1" applyBorder="1" applyAlignment="1">
      <alignment vertical="center" wrapText="1"/>
      <protection/>
    </xf>
    <xf numFmtId="0" fontId="65" fillId="35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49" fontId="65" fillId="34" borderId="0" xfId="56" applyNumberFormat="1" applyFont="1" applyFill="1" applyBorder="1" applyAlignment="1">
      <alignment horizontal="right" vertical="center" wrapText="1"/>
      <protection/>
    </xf>
    <xf numFmtId="49" fontId="65" fillId="2" borderId="0" xfId="56" applyNumberFormat="1" applyFont="1" applyFill="1" applyBorder="1" applyAlignment="1">
      <alignment horizontal="right" vertical="center" wrapText="1"/>
      <protection/>
    </xf>
    <xf numFmtId="49" fontId="65" fillId="34" borderId="0" xfId="0" applyNumberFormat="1" applyFont="1" applyFill="1" applyBorder="1" applyAlignment="1">
      <alignment horizontal="right" vertical="center"/>
    </xf>
    <xf numFmtId="0" fontId="65" fillId="34" borderId="0" xfId="0" applyNumberFormat="1" applyFont="1" applyFill="1" applyBorder="1" applyAlignment="1">
      <alignment horizontal="right" vertical="center"/>
    </xf>
    <xf numFmtId="0" fontId="65" fillId="2" borderId="0" xfId="0" applyNumberFormat="1" applyFont="1" applyFill="1" applyBorder="1" applyAlignment="1">
      <alignment horizontal="right" vertical="center"/>
    </xf>
    <xf numFmtId="0" fontId="65" fillId="3" borderId="0" xfId="0" applyNumberFormat="1" applyFont="1" applyFill="1" applyBorder="1" applyAlignment="1">
      <alignment horizontal="right" vertical="center"/>
    </xf>
    <xf numFmtId="49" fontId="65" fillId="3" borderId="0" xfId="0" applyNumberFormat="1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right" vertical="center"/>
    </xf>
    <xf numFmtId="4" fontId="65" fillId="34" borderId="0" xfId="0" applyNumberFormat="1" applyFont="1" applyFill="1" applyBorder="1" applyAlignment="1">
      <alignment horizontal="center" vertical="center"/>
    </xf>
    <xf numFmtId="164" fontId="65" fillId="34" borderId="0" xfId="0" applyNumberFormat="1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center" vertical="center"/>
      <protection/>
    </xf>
    <xf numFmtId="49" fontId="65" fillId="9" borderId="10" xfId="56" applyNumberFormat="1" applyFont="1" applyFill="1" applyBorder="1" applyAlignment="1">
      <alignment horizontal="right" vertical="center" wrapText="1"/>
      <protection/>
    </xf>
    <xf numFmtId="0" fontId="65" fillId="0" borderId="10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56" applyNumberFormat="1" applyFont="1" applyFill="1" applyBorder="1" applyAlignment="1">
      <alignment horizontal="center" vertical="center" wrapText="1"/>
      <protection/>
    </xf>
    <xf numFmtId="49" fontId="64" fillId="37" borderId="0" xfId="0" applyNumberFormat="1" applyFont="1" applyFill="1" applyBorder="1" applyAlignment="1">
      <alignment horizontal="center" vertical="center"/>
    </xf>
    <xf numFmtId="49" fontId="64" fillId="37" borderId="0" xfId="56" applyNumberFormat="1" applyFont="1" applyFill="1" applyBorder="1" applyAlignment="1">
      <alignment horizontal="center" vertical="center" wrapText="1"/>
      <protection/>
    </xf>
    <xf numFmtId="0" fontId="64" fillId="37" borderId="0" xfId="0" applyFont="1" applyFill="1" applyBorder="1" applyAlignment="1">
      <alignment horizontal="center" vertical="center" wrapText="1"/>
    </xf>
    <xf numFmtId="165" fontId="64" fillId="37" borderId="0" xfId="56" applyNumberFormat="1" applyFont="1" applyFill="1" applyBorder="1" applyAlignment="1">
      <alignment horizontal="center" vertical="center" wrapText="1"/>
      <protection/>
    </xf>
    <xf numFmtId="165" fontId="64" fillId="37" borderId="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4" fontId="64" fillId="37" borderId="0" xfId="0" applyNumberFormat="1" applyFont="1" applyFill="1" applyBorder="1" applyAlignment="1">
      <alignment horizontal="center" vertical="center"/>
    </xf>
    <xf numFmtId="164" fontId="64" fillId="37" borderId="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164" fontId="65" fillId="34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65" fillId="0" borderId="0" xfId="0" applyNumberFormat="1" applyFont="1" applyAlignment="1">
      <alignment vertical="center"/>
    </xf>
    <xf numFmtId="49" fontId="65" fillId="0" borderId="10" xfId="56" applyNumberFormat="1" applyFont="1" applyFill="1" applyBorder="1" applyAlignment="1">
      <alignment vertical="center" wrapText="1"/>
      <protection/>
    </xf>
    <xf numFmtId="49" fontId="65" fillId="3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 vertical="center"/>
    </xf>
    <xf numFmtId="0" fontId="68" fillId="0" borderId="10" xfId="0" applyFont="1" applyFill="1" applyBorder="1" applyAlignment="1">
      <alignment vertical="center"/>
    </xf>
    <xf numFmtId="49" fontId="65" fillId="9" borderId="10" xfId="56" applyNumberFormat="1" applyFont="1" applyFill="1" applyBorder="1" applyAlignment="1">
      <alignment horizontal="center" vertical="center" wrapText="1"/>
      <protection/>
    </xf>
    <xf numFmtId="49" fontId="65" fillId="9" borderId="10" xfId="0" applyNumberFormat="1" applyFont="1" applyFill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34" borderId="10" xfId="0" applyNumberFormat="1" applyFont="1" applyFill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5" fillId="16" borderId="0" xfId="0" applyFont="1" applyFill="1" applyAlignment="1">
      <alignment vertical="center"/>
    </xf>
    <xf numFmtId="49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1" fontId="65" fillId="9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left" vertical="center" wrapText="1"/>
      <protection/>
    </xf>
    <xf numFmtId="2" fontId="65" fillId="0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8" fillId="16" borderId="0" xfId="0" applyFont="1" applyFill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65" fillId="9" borderId="10" xfId="0" applyNumberFormat="1" applyFont="1" applyFill="1" applyBorder="1" applyAlignment="1">
      <alignment horizontal="center" vertical="center"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49" fontId="65" fillId="34" borderId="10" xfId="0" applyNumberFormat="1" applyFont="1" applyFill="1" applyBorder="1" applyAlignment="1">
      <alignment horizontal="center" vertical="center" wrapText="1"/>
    </xf>
    <xf numFmtId="2" fontId="65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/>
    </xf>
    <xf numFmtId="1" fontId="65" fillId="2" borderId="24" xfId="0" applyNumberFormat="1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1" fontId="65" fillId="0" borderId="24" xfId="0" applyNumberFormat="1" applyFont="1" applyFill="1" applyBorder="1" applyAlignment="1">
      <alignment horizontal="center" vertical="center" wrapText="1"/>
    </xf>
    <xf numFmtId="164" fontId="65" fillId="0" borderId="24" xfId="0" applyNumberFormat="1" applyFont="1" applyBorder="1" applyAlignment="1">
      <alignment horizontal="center" vertical="center"/>
    </xf>
    <xf numFmtId="164" fontId="65" fillId="0" borderId="24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65" fillId="0" borderId="10" xfId="56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1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5" fillId="38" borderId="10" xfId="0" applyNumberFormat="1" applyFont="1" applyFill="1" applyBorder="1" applyAlignment="1">
      <alignment horizontal="center" vertical="center"/>
    </xf>
    <xf numFmtId="0" fontId="65" fillId="38" borderId="10" xfId="0" applyNumberFormat="1" applyFont="1" applyFill="1" applyBorder="1" applyAlignment="1">
      <alignment horizontal="center" vertical="center"/>
    </xf>
    <xf numFmtId="0" fontId="65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5" fillId="38" borderId="10" xfId="0" applyNumberFormat="1" applyFont="1" applyFill="1" applyBorder="1" applyAlignment="1">
      <alignment horizontal="center" vertical="center"/>
    </xf>
    <xf numFmtId="49" fontId="65" fillId="38" borderId="10" xfId="0" applyNumberFormat="1" applyFont="1" applyFill="1" applyBorder="1" applyAlignment="1">
      <alignment horizontal="right" vertical="center"/>
    </xf>
    <xf numFmtId="0" fontId="65" fillId="38" borderId="10" xfId="0" applyNumberFormat="1" applyFont="1" applyFill="1" applyBorder="1" applyAlignment="1">
      <alignment horizontal="right" vertical="center"/>
    </xf>
    <xf numFmtId="165" fontId="65" fillId="38" borderId="10" xfId="0" applyNumberFormat="1" applyFont="1" applyFill="1" applyBorder="1" applyAlignment="1">
      <alignment/>
    </xf>
    <xf numFmtId="0" fontId="65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5" fillId="38" borderId="10" xfId="0" applyNumberFormat="1" applyFont="1" applyFill="1" applyBorder="1" applyAlignment="1">
      <alignment horizontal="center" vertical="center"/>
    </xf>
    <xf numFmtId="49" fontId="65" fillId="38" borderId="10" xfId="56" applyNumberFormat="1" applyFont="1" applyFill="1" applyBorder="1" applyAlignment="1">
      <alignment horizontal="center" vertical="center" wrapText="1"/>
      <protection/>
    </xf>
    <xf numFmtId="49" fontId="65" fillId="38" borderId="10" xfId="0" applyNumberFormat="1" applyFont="1" applyFill="1" applyBorder="1" applyAlignment="1">
      <alignment horizontal="center" vertical="center"/>
    </xf>
    <xf numFmtId="0" fontId="65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5" fillId="38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5" fillId="3" borderId="10" xfId="56" applyNumberFormat="1" applyFont="1" applyFill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17" fontId="65" fillId="0" borderId="0" xfId="0" applyNumberFormat="1" applyFont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49" fontId="69" fillId="0" borderId="10" xfId="56" applyNumberFormat="1" applyFont="1" applyFill="1" applyBorder="1" applyAlignment="1">
      <alignment horizontal="center" vertical="center" wrapText="1"/>
      <protection/>
    </xf>
    <xf numFmtId="0" fontId="69" fillId="0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49" fontId="69" fillId="0" borderId="12" xfId="56" applyNumberFormat="1" applyFont="1" applyFill="1" applyBorder="1" applyAlignment="1">
      <alignment horizontal="center" vertical="center" wrapText="1"/>
      <protection/>
    </xf>
    <xf numFmtId="49" fontId="69" fillId="0" borderId="10" xfId="0" applyNumberFormat="1" applyFont="1" applyFill="1" applyBorder="1" applyAlignment="1">
      <alignment horizontal="center" vertical="center"/>
    </xf>
    <xf numFmtId="49" fontId="69" fillId="0" borderId="10" xfId="56" applyNumberFormat="1" applyFont="1" applyFill="1" applyBorder="1" applyAlignment="1">
      <alignment horizontal="left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69" fillId="3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/>
    </xf>
    <xf numFmtId="49" fontId="69" fillId="0" borderId="12" xfId="56" applyNumberFormat="1" applyFont="1" applyFill="1" applyBorder="1" applyAlignment="1">
      <alignment horizontal="left" vertical="center" wrapText="1"/>
      <protection/>
    </xf>
    <xf numFmtId="0" fontId="69" fillId="0" borderId="12" xfId="56" applyNumberFormat="1" applyFont="1" applyFill="1" applyBorder="1" applyAlignment="1">
      <alignment horizontal="center" vertical="center" wrapText="1"/>
      <protection/>
    </xf>
    <xf numFmtId="0" fontId="69" fillId="2" borderId="12" xfId="56" applyNumberFormat="1" applyFont="1" applyFill="1" applyBorder="1" applyAlignment="1">
      <alignment horizontal="center" vertical="center" wrapText="1"/>
      <protection/>
    </xf>
    <xf numFmtId="0" fontId="69" fillId="2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center" vertical="center"/>
    </xf>
    <xf numFmtId="0" fontId="69" fillId="3" borderId="12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4" fontId="69" fillId="0" borderId="12" xfId="0" applyNumberFormat="1" applyFont="1" applyFill="1" applyBorder="1" applyAlignment="1">
      <alignment horizontal="center" vertical="center"/>
    </xf>
    <xf numFmtId="164" fontId="69" fillId="0" borderId="12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 horizontal="center" vertical="center" wrapText="1"/>
    </xf>
    <xf numFmtId="49" fontId="69" fillId="35" borderId="10" xfId="0" applyNumberFormat="1" applyFont="1" applyFill="1" applyBorder="1" applyAlignment="1">
      <alignment horizontal="center" vertical="center" wrapText="1"/>
    </xf>
    <xf numFmtId="0" fontId="69" fillId="35" borderId="10" xfId="56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horizontal="center" vertical="center" wrapText="1"/>
      <protection/>
    </xf>
    <xf numFmtId="164" fontId="69" fillId="35" borderId="10" xfId="0" applyNumberFormat="1" applyFont="1" applyFill="1" applyBorder="1" applyAlignment="1">
      <alignment horizontal="center" vertical="center" wrapText="1"/>
    </xf>
    <xf numFmtId="0" fontId="69" fillId="39" borderId="0" xfId="0" applyFont="1" applyFill="1" applyAlignment="1">
      <alignment horizontal="center" vertical="center" wrapText="1"/>
    </xf>
    <xf numFmtId="0" fontId="69" fillId="9" borderId="10" xfId="56" applyNumberFormat="1" applyFont="1" applyFill="1" applyBorder="1" applyAlignment="1">
      <alignment horizontal="center" vertical="center" wrapText="1"/>
      <protection/>
    </xf>
    <xf numFmtId="0" fontId="69" fillId="9" borderId="10" xfId="0" applyNumberFormat="1" applyFont="1" applyFill="1" applyBorder="1" applyAlignment="1">
      <alignment horizontal="center" vertical="center" wrapText="1"/>
    </xf>
    <xf numFmtId="0" fontId="69" fillId="38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 applyProtection="1">
      <alignment horizontal="left" vertical="center" wrapText="1"/>
      <protection/>
    </xf>
    <xf numFmtId="49" fontId="69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Font="1" applyFill="1" applyBorder="1" applyAlignment="1">
      <alignment horizontal="center" vertical="center"/>
    </xf>
    <xf numFmtId="0" fontId="69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NumberFormat="1" applyFont="1" applyFill="1" applyBorder="1" applyAlignment="1">
      <alignment horizontal="center" vertical="center"/>
    </xf>
    <xf numFmtId="4" fontId="69" fillId="34" borderId="10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49" fontId="69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5" fillId="34" borderId="16" xfId="0" applyFont="1" applyFill="1" applyBorder="1" applyAlignment="1">
      <alignment horizontal="center" vertical="center" wrapText="1"/>
    </xf>
    <xf numFmtId="0" fontId="65" fillId="3" borderId="10" xfId="0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left" vertical="center" wrapText="1"/>
      <protection/>
    </xf>
    <xf numFmtId="0" fontId="65" fillId="38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horizontal="center" vertical="center"/>
    </xf>
    <xf numFmtId="4" fontId="65" fillId="34" borderId="10" xfId="59" applyNumberFormat="1" applyFont="1" applyFill="1" applyBorder="1" applyAlignment="1">
      <alignment horizontal="center" vertical="center" wrapText="1"/>
      <protection/>
    </xf>
    <xf numFmtId="164" fontId="65" fillId="34" borderId="16" xfId="0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vertical="center" wrapText="1"/>
    </xf>
    <xf numFmtId="4" fontId="65" fillId="34" borderId="0" xfId="59" applyNumberFormat="1" applyFont="1" applyFill="1" applyBorder="1" applyAlignment="1">
      <alignment horizontal="center" vertical="center" wrapText="1"/>
      <protection/>
    </xf>
    <xf numFmtId="49" fontId="65" fillId="34" borderId="0" xfId="16" applyNumberFormat="1" applyFont="1" applyFill="1" applyBorder="1" applyAlignment="1">
      <alignment horizontal="center" vertical="center" wrapText="1"/>
      <protection/>
    </xf>
    <xf numFmtId="49" fontId="65" fillId="34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0" applyNumberFormat="1" applyFont="1" applyBorder="1" applyAlignment="1">
      <alignment horizontal="center" vertical="center"/>
    </xf>
    <xf numFmtId="166" fontId="69" fillId="34" borderId="10" xfId="16" applyNumberFormat="1" applyFont="1" applyFill="1" applyBorder="1" applyAlignment="1">
      <alignment horizontal="left" vertical="center" wrapText="1"/>
      <protection/>
    </xf>
    <xf numFmtId="1" fontId="69" fillId="2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0" fontId="69" fillId="3" borderId="10" xfId="0" applyFont="1" applyFill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/>
    </xf>
    <xf numFmtId="17" fontId="69" fillId="34" borderId="10" xfId="16" applyNumberFormat="1" applyFont="1" applyFill="1" applyBorder="1" applyAlignment="1">
      <alignment horizontal="center" vertical="center" wrapText="1"/>
      <protection/>
    </xf>
    <xf numFmtId="0" fontId="69" fillId="16" borderId="0" xfId="0" applyFont="1" applyFill="1" applyAlignment="1">
      <alignment/>
    </xf>
    <xf numFmtId="49" fontId="65" fillId="2" borderId="10" xfId="56" applyNumberFormat="1" applyFont="1" applyFill="1" applyBorder="1" applyAlignment="1">
      <alignment horizontal="center" vertical="center" wrapText="1"/>
      <protection/>
    </xf>
    <xf numFmtId="49" fontId="65" fillId="2" borderId="10" xfId="0" applyNumberFormat="1" applyFont="1" applyFill="1" applyBorder="1" applyAlignment="1">
      <alignment horizontal="center" vertical="center"/>
    </xf>
    <xf numFmtId="176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5" fillId="34" borderId="10" xfId="16" applyNumberFormat="1" applyFont="1" applyFill="1" applyBorder="1" applyAlignment="1">
      <alignment horizontal="left" vertical="center" wrapText="1"/>
      <protection/>
    </xf>
    <xf numFmtId="0" fontId="65" fillId="34" borderId="10" xfId="0" applyNumberFormat="1" applyFont="1" applyFill="1" applyBorder="1" applyAlignment="1">
      <alignment horizontal="left" vertical="center" wrapText="1"/>
    </xf>
    <xf numFmtId="164" fontId="65" fillId="34" borderId="10" xfId="0" applyNumberFormat="1" applyFont="1" applyFill="1" applyBorder="1" applyAlignment="1">
      <alignment horizontal="left" vertical="center" wrapText="1"/>
    </xf>
    <xf numFmtId="49" fontId="65" fillId="34" borderId="0" xfId="16" applyNumberFormat="1" applyFont="1" applyFill="1" applyBorder="1" applyAlignment="1">
      <alignment horizontal="left" vertical="center" wrapText="1"/>
      <protection/>
    </xf>
    <xf numFmtId="0" fontId="65" fillId="0" borderId="0" xfId="0" applyFont="1" applyBorder="1" applyAlignment="1">
      <alignment horizontal="left" wrapText="1"/>
    </xf>
    <xf numFmtId="0" fontId="65" fillId="34" borderId="0" xfId="0" applyNumberFormat="1" applyFont="1" applyFill="1" applyBorder="1" applyAlignment="1">
      <alignment horizontal="left" vertical="center" wrapText="1"/>
    </xf>
    <xf numFmtId="49" fontId="65" fillId="34" borderId="0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65" fillId="34" borderId="0" xfId="56" applyNumberFormat="1" applyFont="1" applyFill="1" applyBorder="1" applyAlignment="1">
      <alignment horizontal="left" vertical="center" wrapText="1"/>
      <protection/>
    </xf>
    <xf numFmtId="49" fontId="65" fillId="34" borderId="0" xfId="56" applyNumberFormat="1" applyFont="1" applyFill="1" applyBorder="1" applyAlignment="1">
      <alignment horizontal="left" vertical="center" wrapText="1"/>
      <protection/>
    </xf>
    <xf numFmtId="49" fontId="65" fillId="40" borderId="0" xfId="56" applyNumberFormat="1" applyFont="1" applyFill="1" applyBorder="1" applyAlignment="1">
      <alignment horizontal="left" vertical="center" wrapText="1"/>
      <protection/>
    </xf>
    <xf numFmtId="49" fontId="65" fillId="40" borderId="0" xfId="0" applyNumberFormat="1" applyFont="1" applyFill="1" applyBorder="1" applyAlignment="1">
      <alignment horizontal="left" vertical="center"/>
    </xf>
    <xf numFmtId="49" fontId="65" fillId="9" borderId="0" xfId="0" applyNumberFormat="1" applyFont="1" applyFill="1" applyBorder="1" applyAlignment="1">
      <alignment horizontal="left" vertical="center"/>
    </xf>
    <xf numFmtId="165" fontId="65" fillId="9" borderId="0" xfId="0" applyNumberFormat="1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 wrapText="1"/>
    </xf>
    <xf numFmtId="176" fontId="65" fillId="34" borderId="0" xfId="0" applyNumberFormat="1" applyFont="1" applyFill="1" applyBorder="1" applyAlignment="1">
      <alignment horizontal="left" vertical="center"/>
    </xf>
    <xf numFmtId="164" fontId="65" fillId="34" borderId="0" xfId="0" applyNumberFormat="1" applyFont="1" applyFill="1" applyBorder="1" applyAlignment="1">
      <alignment horizontal="left" vertical="center" wrapText="1"/>
    </xf>
    <xf numFmtId="164" fontId="65" fillId="34" borderId="0" xfId="0" applyNumberFormat="1" applyFont="1" applyFill="1" applyBorder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65" fillId="34" borderId="11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vertical="center" wrapText="1"/>
    </xf>
    <xf numFmtId="0" fontId="65" fillId="2" borderId="10" xfId="0" applyFont="1" applyFill="1" applyBorder="1" applyAlignment="1">
      <alignment horizontal="center" vertical="center"/>
    </xf>
    <xf numFmtId="168" fontId="65" fillId="34" borderId="10" xfId="59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168" fontId="65" fillId="34" borderId="0" xfId="59" applyNumberFormat="1" applyFont="1" applyFill="1" applyBorder="1" applyAlignment="1">
      <alignment horizontal="center" vertical="center" wrapText="1"/>
      <protection/>
    </xf>
    <xf numFmtId="2" fontId="65" fillId="34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49" fontId="65" fillId="34" borderId="11" xfId="16" applyNumberFormat="1" applyFont="1" applyFill="1" applyBorder="1" applyAlignment="1">
      <alignment horizontal="center" vertical="center" wrapText="1"/>
      <protection/>
    </xf>
    <xf numFmtId="0" fontId="69" fillId="34" borderId="0" xfId="0" applyFont="1" applyFill="1" applyBorder="1" applyAlignment="1">
      <alignment vertical="center" wrapText="1"/>
    </xf>
    <xf numFmtId="0" fontId="65" fillId="3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3" fontId="69" fillId="0" borderId="10" xfId="56" applyNumberFormat="1" applyFont="1" applyFill="1" applyBorder="1" applyAlignment="1">
      <alignment horizontal="center" vertical="center" wrapText="1"/>
      <protection/>
    </xf>
    <xf numFmtId="168" fontId="69" fillId="34" borderId="10" xfId="0" applyNumberFormat="1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3" fontId="69" fillId="2" borderId="10" xfId="56" applyNumberFormat="1" applyFont="1" applyFill="1" applyBorder="1" applyAlignment="1">
      <alignment horizontal="center" vertical="center" wrapText="1"/>
      <protection/>
    </xf>
    <xf numFmtId="3" fontId="69" fillId="3" borderId="10" xfId="56" applyNumberFormat="1" applyFont="1" applyFill="1" applyBorder="1" applyAlignment="1">
      <alignment horizontal="center" vertical="center" wrapText="1"/>
      <protection/>
    </xf>
    <xf numFmtId="49" fontId="69" fillId="3" borderId="10" xfId="56" applyNumberFormat="1" applyFont="1" applyFill="1" applyBorder="1" applyAlignment="1">
      <alignment horizontal="center" vertical="center" wrapText="1"/>
      <protection/>
    </xf>
    <xf numFmtId="49" fontId="69" fillId="34" borderId="10" xfId="16" applyNumberFormat="1" applyFont="1" applyFill="1" applyBorder="1" applyAlignment="1">
      <alignment horizontal="center" vertical="center" wrapText="1"/>
      <protection/>
    </xf>
    <xf numFmtId="0" fontId="69" fillId="0" borderId="11" xfId="0" applyFont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66" fontId="75" fillId="34" borderId="10" xfId="16" applyNumberFormat="1" applyFont="1" applyFill="1" applyBorder="1" applyAlignment="1">
      <alignment horizontal="left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1" fontId="75" fillId="2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1" fontId="75" fillId="34" borderId="10" xfId="0" applyNumberFormat="1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/>
    </xf>
    <xf numFmtId="4" fontId="75" fillId="0" borderId="10" xfId="0" applyNumberFormat="1" applyFont="1" applyBorder="1" applyAlignment="1">
      <alignment horizontal="center" vertical="center"/>
    </xf>
    <xf numFmtId="49" fontId="75" fillId="34" borderId="10" xfId="16" applyNumberFormat="1" applyFont="1" applyFill="1" applyBorder="1" applyAlignment="1">
      <alignment horizontal="center" vertical="center" wrapText="1"/>
      <protection/>
    </xf>
    <xf numFmtId="0" fontId="75" fillId="0" borderId="11" xfId="0" applyFont="1" applyBorder="1" applyAlignment="1">
      <alignment horizontal="center" vertical="center"/>
    </xf>
    <xf numFmtId="0" fontId="75" fillId="16" borderId="0" xfId="0" applyFont="1" applyFill="1" applyAlignment="1">
      <alignment/>
    </xf>
    <xf numFmtId="0" fontId="65" fillId="0" borderId="10" xfId="0" applyNumberFormat="1" applyFont="1" applyBorder="1" applyAlignment="1">
      <alignment horizontal="center" vertical="center"/>
    </xf>
    <xf numFmtId="164" fontId="65" fillId="34" borderId="10" xfId="1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49" fontId="65" fillId="0" borderId="0" xfId="56" applyNumberFormat="1" applyFont="1" applyFill="1" applyBorder="1" applyAlignment="1">
      <alignment horizontal="center" vertical="center" wrapText="1"/>
      <protection/>
    </xf>
    <xf numFmtId="1" fontId="65" fillId="2" borderId="0" xfId="0" applyNumberFormat="1" applyFont="1" applyFill="1" applyBorder="1" applyAlignment="1">
      <alignment horizontal="center" vertical="center"/>
    </xf>
    <xf numFmtId="1" fontId="65" fillId="34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164" fontId="65" fillId="34" borderId="0" xfId="16" applyNumberFormat="1" applyFont="1" applyFill="1" applyBorder="1" applyAlignment="1">
      <alignment horizontal="center" vertical="center" wrapText="1"/>
      <protection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65" fillId="16" borderId="0" xfId="0" applyFont="1" applyFill="1" applyBorder="1" applyAlignment="1">
      <alignment/>
    </xf>
    <xf numFmtId="0" fontId="65" fillId="34" borderId="16" xfId="0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164" fontId="64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9" fontId="65" fillId="35" borderId="11" xfId="16" applyNumberFormat="1" applyFont="1" applyFill="1" applyBorder="1" applyAlignment="1">
      <alignment horizontal="center" vertical="center" wrapText="1"/>
      <protection/>
    </xf>
    <xf numFmtId="49" fontId="65" fillId="35" borderId="0" xfId="16" applyNumberFormat="1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wrapText="1"/>
    </xf>
    <xf numFmtId="49" fontId="65" fillId="35" borderId="0" xfId="0" applyNumberFormat="1" applyFont="1" applyFill="1" applyBorder="1" applyAlignment="1">
      <alignment horizontal="center" vertical="center" wrapText="1"/>
    </xf>
    <xf numFmtId="0" fontId="65" fillId="35" borderId="0" xfId="56" applyNumberFormat="1" applyFont="1" applyFill="1" applyBorder="1" applyAlignment="1">
      <alignment horizontal="center" vertical="center" wrapText="1"/>
      <protection/>
    </xf>
    <xf numFmtId="0" fontId="65" fillId="2" borderId="0" xfId="56" applyNumberFormat="1" applyFont="1" applyFill="1" applyBorder="1" applyAlignment="1">
      <alignment horizontal="center" vertical="center" wrapText="1"/>
      <protection/>
    </xf>
    <xf numFmtId="0" fontId="65" fillId="2" borderId="0" xfId="0" applyNumberFormat="1" applyFont="1" applyFill="1" applyBorder="1" applyAlignment="1">
      <alignment horizontal="center" vertical="center" wrapText="1"/>
    </xf>
    <xf numFmtId="0" fontId="65" fillId="3" borderId="0" xfId="0" applyNumberFormat="1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/>
    </xf>
    <xf numFmtId="164" fontId="65" fillId="35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wrapText="1"/>
    </xf>
    <xf numFmtId="17" fontId="65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5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5" fillId="34" borderId="0" xfId="56" applyNumberFormat="1" applyFont="1" applyFill="1" applyBorder="1" applyAlignment="1">
      <alignment horizontal="center" vertical="center" wrapText="1"/>
      <protection/>
    </xf>
    <xf numFmtId="0" fontId="65" fillId="34" borderId="0" xfId="56" applyNumberFormat="1" applyFont="1" applyFill="1" applyBorder="1" applyAlignment="1">
      <alignment horizontal="center" vertical="center" wrapText="1"/>
      <protection/>
    </xf>
    <xf numFmtId="0" fontId="65" fillId="2" borderId="0" xfId="0" applyNumberFormat="1" applyFont="1" applyFill="1" applyBorder="1" applyAlignment="1">
      <alignment horizontal="center" vertical="center"/>
    </xf>
    <xf numFmtId="0" fontId="65" fillId="34" borderId="0" xfId="0" applyNumberFormat="1" applyFont="1" applyFill="1" applyBorder="1" applyAlignment="1">
      <alignment horizontal="center" vertical="center"/>
    </xf>
    <xf numFmtId="3" fontId="65" fillId="34" borderId="0" xfId="0" applyNumberFormat="1" applyFont="1" applyFill="1" applyBorder="1" applyAlignment="1">
      <alignment horizontal="center" vertical="center"/>
    </xf>
    <xf numFmtId="164" fontId="65" fillId="34" borderId="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left" vertical="center"/>
    </xf>
    <xf numFmtId="0" fontId="65" fillId="2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4" fillId="0" borderId="0" xfId="0" applyFont="1" applyFill="1" applyAlignment="1">
      <alignment/>
    </xf>
    <xf numFmtId="164" fontId="64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center" vertical="center" wrapText="1"/>
      <protection/>
    </xf>
    <xf numFmtId="0" fontId="65" fillId="9" borderId="0" xfId="56" applyNumberFormat="1" applyFont="1" applyFill="1" applyBorder="1" applyAlignment="1">
      <alignment horizontal="center" vertical="center" wrapText="1"/>
      <protection/>
    </xf>
    <xf numFmtId="43" fontId="63" fillId="1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horizontal="center" vertical="center"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0" fontId="64" fillId="3" borderId="10" xfId="0" applyNumberFormat="1" applyFont="1" applyFill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7" fillId="0" borderId="33" xfId="0" applyFont="1" applyBorder="1" applyAlignment="1">
      <alignment horizontal="left" vertical="center"/>
    </xf>
    <xf numFmtId="0" fontId="77" fillId="0" borderId="34" xfId="0" applyFont="1" applyBorder="1" applyAlignment="1">
      <alignment horizontal="left" vertical="center"/>
    </xf>
    <xf numFmtId="0" fontId="77" fillId="0" borderId="35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17" xfId="0" applyFont="1" applyBorder="1" applyAlignment="1">
      <alignment horizontal="left" vertical="center"/>
    </xf>
    <xf numFmtId="0" fontId="77" fillId="0" borderId="36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77" fillId="0" borderId="37" xfId="0" applyFont="1" applyBorder="1" applyAlignment="1">
      <alignment horizontal="left" vertical="center"/>
    </xf>
    <xf numFmtId="0" fontId="77" fillId="0" borderId="22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39" xfId="0" applyFont="1" applyBorder="1" applyAlignment="1">
      <alignment horizontal="left" vertical="center"/>
    </xf>
    <xf numFmtId="0" fontId="77" fillId="0" borderId="40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/>
    </xf>
    <xf numFmtId="0" fontId="77" fillId="0" borderId="41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3" fontId="63" fillId="0" borderId="41" xfId="0" applyNumberFormat="1" applyFont="1" applyBorder="1" applyAlignment="1">
      <alignment horizontal="left" vertical="center"/>
    </xf>
    <xf numFmtId="3" fontId="63" fillId="0" borderId="42" xfId="0" applyNumberFormat="1" applyFont="1" applyBorder="1" applyAlignment="1">
      <alignment horizontal="left" vertical="center"/>
    </xf>
    <xf numFmtId="3" fontId="63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1" fontId="14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wrapText="1"/>
    </xf>
    <xf numFmtId="49" fontId="7" fillId="16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7" fillId="16" borderId="0" xfId="55" applyNumberFormat="1" applyFont="1" applyFill="1" applyBorder="1" applyAlignment="1">
      <alignment horizontal="center" vertical="center" wrapText="1"/>
      <protection/>
    </xf>
    <xf numFmtId="49" fontId="7" fillId="16" borderId="0" xfId="55" applyNumberFormat="1" applyFont="1" applyFill="1" applyBorder="1" applyAlignment="1">
      <alignment horizontal="left" vertical="center" wrapText="1"/>
      <protection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49" fontId="44" fillId="0" borderId="0" xfId="0" applyNumberFormat="1" applyFont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right"/>
    </xf>
    <xf numFmtId="1" fontId="44" fillId="8" borderId="0" xfId="0" applyNumberFormat="1" applyFont="1" applyFill="1" applyBorder="1" applyAlignment="1">
      <alignment horizontal="right"/>
    </xf>
    <xf numFmtId="0" fontId="44" fillId="9" borderId="0" xfId="0" applyFont="1" applyFill="1" applyBorder="1" applyAlignment="1">
      <alignment horizontal="right"/>
    </xf>
    <xf numFmtId="0" fontId="44" fillId="0" borderId="0" xfId="0" applyFont="1" applyBorder="1" applyAlignment="1">
      <alignment horizontal="center"/>
    </xf>
    <xf numFmtId="43" fontId="44" fillId="34" borderId="0" xfId="67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49" fontId="63" fillId="10" borderId="10" xfId="56" applyNumberFormat="1" applyFont="1" applyFill="1" applyBorder="1" applyAlignment="1">
      <alignment horizontal="center" vertical="center" wrapText="1"/>
      <protection/>
    </xf>
    <xf numFmtId="165" fontId="63" fillId="10" borderId="10" xfId="56" applyNumberFormat="1" applyFont="1" applyFill="1" applyBorder="1" applyAlignment="1">
      <alignment horizontal="center" vertical="center" wrapText="1"/>
      <protection/>
    </xf>
    <xf numFmtId="165" fontId="63" fillId="10" borderId="10" xfId="0" applyNumberFormat="1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164" fontId="63" fillId="10" borderId="10" xfId="0" applyNumberFormat="1" applyFont="1" applyFill="1" applyBorder="1" applyAlignment="1">
      <alignment horizontal="center" vertical="center"/>
    </xf>
    <xf numFmtId="0" fontId="64" fillId="10" borderId="10" xfId="0" applyFont="1" applyFill="1" applyBorder="1" applyAlignment="1">
      <alignment horizontal="center" vertical="center"/>
    </xf>
    <xf numFmtId="43" fontId="5" fillId="34" borderId="10" xfId="67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49" fontId="7" fillId="10" borderId="10" xfId="55" applyNumberFormat="1" applyFont="1" applyFill="1" applyBorder="1" applyAlignment="1">
      <alignment horizontal="center" vertical="center" wrapText="1"/>
      <protection/>
    </xf>
    <xf numFmtId="49" fontId="7" fillId="10" borderId="10" xfId="0" applyNumberFormat="1" applyFont="1" applyFill="1" applyBorder="1" applyAlignment="1">
      <alignment horizontal="center" vertical="center"/>
    </xf>
    <xf numFmtId="49" fontId="63" fillId="10" borderId="10" xfId="0" applyNumberFormat="1" applyFont="1" applyFill="1" applyBorder="1" applyAlignment="1">
      <alignment horizontal="center" vertical="center"/>
    </xf>
    <xf numFmtId="49" fontId="63" fillId="10" borderId="10" xfId="55" applyNumberFormat="1" applyFont="1" applyFill="1" applyBorder="1" applyAlignment="1">
      <alignment horizontal="center" vertical="center" wrapText="1"/>
      <protection/>
    </xf>
    <xf numFmtId="49" fontId="6" fillId="10" borderId="10" xfId="0" applyNumberFormat="1" applyFont="1" applyFill="1" applyBorder="1" applyAlignment="1">
      <alignment horizontal="center" vertical="center"/>
    </xf>
    <xf numFmtId="49" fontId="6" fillId="10" borderId="10" xfId="55" applyNumberFormat="1" applyFont="1" applyFill="1" applyBorder="1" applyAlignment="1">
      <alignment horizontal="center" vertical="center" wrapText="1"/>
      <protection/>
    </xf>
    <xf numFmtId="43" fontId="65" fillId="34" borderId="10" xfId="67" applyFont="1" applyFill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43" fontId="65" fillId="34" borderId="0" xfId="67" applyFont="1" applyFill="1" applyBorder="1" applyAlignment="1">
      <alignment horizontal="center" vertical="center"/>
    </xf>
    <xf numFmtId="164" fontId="65" fillId="0" borderId="0" xfId="0" applyNumberFormat="1" applyFont="1" applyBorder="1" applyAlignment="1">
      <alignment horizontal="center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6"/>
  <sheetViews>
    <sheetView view="pageBreakPreview" zoomScale="55" zoomScaleSheetLayoutView="55" zoomScalePageLayoutView="0" workbookViewId="0" topLeftCell="U1">
      <pane ySplit="18" topLeftCell="A888" activePane="bottomLeft" state="frozen"/>
      <selection pane="topLeft" activeCell="A1" sqref="A1"/>
      <selection pane="bottomLeft" activeCell="AE890" sqref="AE890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0039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19.8515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57421875" style="2" bestFit="1" customWidth="1"/>
    <col min="42" max="44" width="14.421875" style="2" customWidth="1"/>
    <col min="45" max="45" width="4.421875" style="2" bestFit="1" customWidth="1"/>
    <col min="46" max="47" width="14.421875" style="2" customWidth="1"/>
    <col min="48" max="48" width="4.57421875" style="2" bestFit="1" customWidth="1"/>
    <col min="49" max="49" width="5.00390625" style="2" bestFit="1" customWidth="1"/>
    <col min="50" max="50" width="5.57421875" style="2" bestFit="1" customWidth="1"/>
    <col min="51" max="51" width="14.421875" style="2" customWidth="1"/>
    <col min="52" max="52" width="18.00390625" style="2" bestFit="1" customWidth="1"/>
    <col min="53" max="53" width="9.8515625" style="2" bestFit="1" customWidth="1"/>
    <col min="54" max="54" width="14.28125" style="2" bestFit="1" customWidth="1"/>
    <col min="55" max="55" width="10.140625" style="2" bestFit="1" customWidth="1"/>
    <col min="56" max="56" width="18.28125" style="2" bestFit="1" customWidth="1"/>
    <col min="57" max="57" width="20.7109375" style="2" bestFit="1" customWidth="1"/>
    <col min="58" max="58" width="18.8515625" style="2" bestFit="1" customWidth="1"/>
    <col min="59" max="59" width="9.140625" style="2" bestFit="1" customWidth="1"/>
    <col min="60" max="60" width="12.421875" style="2" bestFit="1" customWidth="1"/>
    <col min="61" max="61" width="19.00390625" style="2" bestFit="1" customWidth="1"/>
    <col min="62" max="62" width="28.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57421875" style="2" bestFit="1" customWidth="1"/>
    <col min="74" max="76" width="14.421875" style="2" customWidth="1"/>
    <col min="77" max="77" width="4.421875" style="2" bestFit="1" customWidth="1"/>
    <col min="78" max="79" width="14.421875" style="2" customWidth="1"/>
    <col min="80" max="80" width="4.57421875" style="2" bestFit="1" customWidth="1"/>
    <col min="81" max="81" width="5.00390625" style="2" bestFit="1" customWidth="1"/>
    <col min="82" max="82" width="5.57421875" style="2" bestFit="1" customWidth="1"/>
    <col min="83" max="83" width="14.421875" style="2" customWidth="1"/>
    <col min="84" max="84" width="18.00390625" style="2" bestFit="1" customWidth="1"/>
    <col min="85" max="85" width="9.8515625" style="2" bestFit="1" customWidth="1"/>
    <col min="86" max="86" width="14.28125" style="2" bestFit="1" customWidth="1"/>
    <col min="87" max="87" width="10.140625" style="2" bestFit="1" customWidth="1"/>
    <col min="88" max="88" width="18.28125" style="2" bestFit="1" customWidth="1"/>
    <col min="89" max="89" width="20.7109375" style="2" bestFit="1" customWidth="1"/>
    <col min="90" max="90" width="18.8515625" style="2" bestFit="1" customWidth="1"/>
    <col min="91" max="91" width="9.140625" style="2" bestFit="1" customWidth="1"/>
    <col min="92" max="92" width="12.421875" style="2" bestFit="1" customWidth="1"/>
    <col min="93" max="93" width="19.00390625" style="2" bestFit="1" customWidth="1"/>
    <col min="94" max="94" width="28.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57421875" style="2" bestFit="1" customWidth="1"/>
    <col min="106" max="108" width="14.421875" style="2" customWidth="1"/>
    <col min="109" max="109" width="4.421875" style="2" bestFit="1" customWidth="1"/>
    <col min="110" max="111" width="14.421875" style="2" customWidth="1"/>
    <col min="112" max="112" width="4.57421875" style="2" bestFit="1" customWidth="1"/>
    <col min="113" max="113" width="5.00390625" style="2" bestFit="1" customWidth="1"/>
    <col min="114" max="114" width="5.57421875" style="2" bestFit="1" customWidth="1"/>
    <col min="115" max="115" width="14.421875" style="2" customWidth="1"/>
    <col min="116" max="116" width="18.00390625" style="2" bestFit="1" customWidth="1"/>
    <col min="117" max="117" width="9.8515625" style="2" bestFit="1" customWidth="1"/>
    <col min="118" max="118" width="14.28125" style="2" bestFit="1" customWidth="1"/>
    <col min="119" max="119" width="10.140625" style="2" bestFit="1" customWidth="1"/>
    <col min="120" max="120" width="18.28125" style="2" bestFit="1" customWidth="1"/>
    <col min="121" max="121" width="20.7109375" style="2" bestFit="1" customWidth="1"/>
    <col min="122" max="122" width="18.8515625" style="2" bestFit="1" customWidth="1"/>
    <col min="123" max="123" width="9.140625" style="2" bestFit="1" customWidth="1"/>
    <col min="124" max="124" width="12.421875" style="2" bestFit="1" customWidth="1"/>
    <col min="125" max="125" width="19.00390625" style="2" bestFit="1" customWidth="1"/>
    <col min="126" max="126" width="28.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57421875" style="2" bestFit="1" customWidth="1"/>
    <col min="138" max="140" width="14.421875" style="2" customWidth="1"/>
    <col min="141" max="141" width="4.421875" style="2" bestFit="1" customWidth="1"/>
    <col min="142" max="143" width="14.421875" style="2" customWidth="1"/>
    <col min="144" max="144" width="4.57421875" style="2" bestFit="1" customWidth="1"/>
    <col min="145" max="145" width="5.00390625" style="2" bestFit="1" customWidth="1"/>
    <col min="146" max="146" width="5.57421875" style="2" bestFit="1" customWidth="1"/>
    <col min="147" max="147" width="14.421875" style="2" customWidth="1"/>
    <col min="148" max="148" width="18.00390625" style="2" bestFit="1" customWidth="1"/>
    <col min="149" max="149" width="9.8515625" style="2" bestFit="1" customWidth="1"/>
    <col min="150" max="150" width="14.28125" style="2" bestFit="1" customWidth="1"/>
    <col min="151" max="151" width="10.140625" style="2" bestFit="1" customWidth="1"/>
    <col min="152" max="152" width="18.28125" style="2" bestFit="1" customWidth="1"/>
    <col min="153" max="153" width="20.7109375" style="2" bestFit="1" customWidth="1"/>
    <col min="154" max="154" width="18.8515625" style="2" bestFit="1" customWidth="1"/>
    <col min="155" max="155" width="9.140625" style="2" bestFit="1" customWidth="1"/>
    <col min="156" max="156" width="12.421875" style="2" bestFit="1" customWidth="1"/>
    <col min="157" max="157" width="19.00390625" style="2" bestFit="1" customWidth="1"/>
    <col min="158" max="158" width="28.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57421875" style="2" bestFit="1" customWidth="1"/>
    <col min="170" max="172" width="14.421875" style="2" customWidth="1"/>
    <col min="173" max="173" width="4.421875" style="2" bestFit="1" customWidth="1"/>
    <col min="174" max="175" width="14.421875" style="2" customWidth="1"/>
    <col min="176" max="176" width="4.57421875" style="2" bestFit="1" customWidth="1"/>
    <col min="177" max="177" width="5.00390625" style="2" bestFit="1" customWidth="1"/>
    <col min="178" max="178" width="5.57421875" style="2" bestFit="1" customWidth="1"/>
    <col min="179" max="179" width="14.421875" style="2" customWidth="1"/>
    <col min="180" max="180" width="18.00390625" style="2" bestFit="1" customWidth="1"/>
    <col min="181" max="181" width="9.8515625" style="2" bestFit="1" customWidth="1"/>
    <col min="182" max="182" width="14.28125" style="2" bestFit="1" customWidth="1"/>
    <col min="183" max="183" width="10.140625" style="2" bestFit="1" customWidth="1"/>
    <col min="184" max="184" width="18.28125" style="2" bestFit="1" customWidth="1"/>
    <col min="185" max="185" width="20.7109375" style="2" bestFit="1" customWidth="1"/>
    <col min="186" max="186" width="18.8515625" style="2" bestFit="1" customWidth="1"/>
    <col min="187" max="187" width="9.140625" style="2" bestFit="1" customWidth="1"/>
    <col min="188" max="188" width="12.421875" style="2" bestFit="1" customWidth="1"/>
    <col min="189" max="189" width="19.00390625" style="2" bestFit="1" customWidth="1"/>
    <col min="190" max="190" width="28.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57421875" style="2" bestFit="1" customWidth="1"/>
    <col min="202" max="204" width="14.421875" style="2" customWidth="1"/>
    <col min="205" max="205" width="4.421875" style="2" bestFit="1" customWidth="1"/>
    <col min="206" max="207" width="14.421875" style="2" customWidth="1"/>
    <col min="208" max="208" width="4.57421875" style="2" bestFit="1" customWidth="1"/>
    <col min="209" max="209" width="5.00390625" style="2" bestFit="1" customWidth="1"/>
    <col min="210" max="210" width="5.57421875" style="2" bestFit="1" customWidth="1"/>
    <col min="211" max="211" width="14.421875" style="2" customWidth="1"/>
    <col min="212" max="212" width="18.00390625" style="2" bestFit="1" customWidth="1"/>
    <col min="213" max="213" width="9.8515625" style="2" bestFit="1" customWidth="1"/>
    <col min="214" max="214" width="14.28125" style="2" bestFit="1" customWidth="1"/>
    <col min="215" max="215" width="10.140625" style="2" bestFit="1" customWidth="1"/>
    <col min="216" max="216" width="18.28125" style="2" bestFit="1" customWidth="1"/>
    <col min="217" max="217" width="20.7109375" style="2" bestFit="1" customWidth="1"/>
    <col min="218" max="218" width="18.8515625" style="2" bestFit="1" customWidth="1"/>
    <col min="219" max="219" width="9.140625" style="2" bestFit="1" customWidth="1"/>
    <col min="220" max="220" width="12.421875" style="2" bestFit="1" customWidth="1"/>
    <col min="221" max="221" width="19.00390625" style="2" bestFit="1" customWidth="1"/>
    <col min="222" max="222" width="28.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57421875" style="2" bestFit="1" customWidth="1"/>
    <col min="234" max="236" width="14.421875" style="2" customWidth="1"/>
    <col min="237" max="237" width="4.421875" style="2" bestFit="1" customWidth="1"/>
    <col min="238" max="239" width="14.421875" style="2" customWidth="1"/>
    <col min="240" max="240" width="4.57421875" style="2" bestFit="1" customWidth="1"/>
    <col min="241" max="241" width="5.00390625" style="2" bestFit="1" customWidth="1"/>
    <col min="242" max="242" width="5.57421875" style="2" bestFit="1" customWidth="1"/>
    <col min="243" max="243" width="14.421875" style="2" customWidth="1"/>
    <col min="244" max="244" width="18.00390625" style="2" bestFit="1" customWidth="1"/>
    <col min="245" max="245" width="9.8515625" style="2" bestFit="1" customWidth="1"/>
    <col min="246" max="246" width="14.28125" style="2" bestFit="1" customWidth="1"/>
    <col min="247" max="247" width="10.140625" style="2" bestFit="1" customWidth="1"/>
    <col min="248" max="248" width="18.28125" style="2" bestFit="1" customWidth="1"/>
    <col min="249" max="249" width="20.7109375" style="2" bestFit="1" customWidth="1"/>
    <col min="250" max="250" width="18.8515625" style="2" bestFit="1" customWidth="1"/>
    <col min="251" max="251" width="9.140625" style="2" bestFit="1" customWidth="1"/>
    <col min="252" max="252" width="12.421875" style="2" bestFit="1" customWidth="1"/>
    <col min="253" max="253" width="19.00390625" style="2" bestFit="1" customWidth="1"/>
    <col min="254" max="254" width="28.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26" t="s">
        <v>2547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2730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2732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27" t="s">
        <v>0</v>
      </c>
      <c r="B5" s="828"/>
      <c r="C5" s="828"/>
      <c r="D5" s="828"/>
      <c r="E5" s="828"/>
      <c r="F5" s="829"/>
      <c r="G5" s="830" t="s">
        <v>1726</v>
      </c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2"/>
      <c r="AB5" s="268"/>
    </row>
    <row r="6" spans="1:28" ht="19.5">
      <c r="A6" s="820" t="s">
        <v>1</v>
      </c>
      <c r="B6" s="821"/>
      <c r="C6" s="821"/>
      <c r="D6" s="821"/>
      <c r="E6" s="821"/>
      <c r="F6" s="822"/>
      <c r="G6" s="823" t="s">
        <v>2</v>
      </c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5"/>
      <c r="AB6" s="269"/>
    </row>
    <row r="7" spans="1:28" ht="19.5">
      <c r="A7" s="820" t="s">
        <v>3</v>
      </c>
      <c r="B7" s="821"/>
      <c r="C7" s="821"/>
      <c r="D7" s="821"/>
      <c r="E7" s="821"/>
      <c r="F7" s="822"/>
      <c r="G7" s="823" t="s">
        <v>2348</v>
      </c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5"/>
      <c r="AB7" s="269"/>
    </row>
    <row r="8" spans="1:28" ht="19.5">
      <c r="A8" s="820"/>
      <c r="B8" s="821"/>
      <c r="C8" s="821"/>
      <c r="D8" s="821"/>
      <c r="E8" s="821"/>
      <c r="F8" s="822"/>
      <c r="G8" s="823" t="s">
        <v>2349</v>
      </c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5"/>
      <c r="AB8" s="269"/>
    </row>
    <row r="9" spans="1:28" ht="19.5">
      <c r="A9" s="820" t="s">
        <v>4</v>
      </c>
      <c r="B9" s="821"/>
      <c r="C9" s="821"/>
      <c r="D9" s="821"/>
      <c r="E9" s="821"/>
      <c r="F9" s="822"/>
      <c r="G9" s="823" t="s">
        <v>5</v>
      </c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5"/>
      <c r="AB9" s="269"/>
    </row>
    <row r="10" spans="1:28" ht="19.5">
      <c r="A10" s="820" t="s">
        <v>6</v>
      </c>
      <c r="B10" s="821"/>
      <c r="C10" s="821"/>
      <c r="D10" s="821"/>
      <c r="E10" s="821"/>
      <c r="F10" s="822"/>
      <c r="G10" s="823">
        <v>4027001552</v>
      </c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5"/>
      <c r="AB10" s="269"/>
    </row>
    <row r="11" spans="1:28" ht="19.5">
      <c r="A11" s="820" t="s">
        <v>7</v>
      </c>
      <c r="B11" s="821"/>
      <c r="C11" s="821"/>
      <c r="D11" s="821"/>
      <c r="E11" s="821"/>
      <c r="F11" s="822"/>
      <c r="G11" s="823">
        <v>402701001</v>
      </c>
      <c r="H11" s="824"/>
      <c r="I11" s="824"/>
      <c r="J11" s="824"/>
      <c r="K11" s="824"/>
      <c r="L11" s="824"/>
      <c r="M11" s="824"/>
      <c r="N11" s="824"/>
      <c r="O11" s="824"/>
      <c r="P11" s="824"/>
      <c r="Q11" s="824"/>
      <c r="R11" s="824"/>
      <c r="S11" s="824"/>
      <c r="T11" s="824"/>
      <c r="U11" s="824"/>
      <c r="V11" s="824"/>
      <c r="W11" s="824"/>
      <c r="X11" s="824"/>
      <c r="Y11" s="824"/>
      <c r="Z11" s="824"/>
      <c r="AA11" s="825"/>
      <c r="AB11" s="269"/>
    </row>
    <row r="12" spans="1:28" ht="20.25" thickBot="1">
      <c r="A12" s="813" t="s">
        <v>8</v>
      </c>
      <c r="B12" s="814"/>
      <c r="C12" s="814"/>
      <c r="D12" s="814"/>
      <c r="E12" s="814"/>
      <c r="F12" s="815"/>
      <c r="G12" s="816">
        <v>29401364000</v>
      </c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7"/>
      <c r="Z12" s="817"/>
      <c r="AA12" s="818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11" t="s">
        <v>9</v>
      </c>
      <c r="B15" s="811" t="s">
        <v>2553</v>
      </c>
      <c r="C15" s="811" t="s">
        <v>2554</v>
      </c>
      <c r="D15" s="819" t="s">
        <v>10</v>
      </c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07" t="s">
        <v>11</v>
      </c>
      <c r="AE15" s="807"/>
      <c r="AF15" s="808" t="s">
        <v>12</v>
      </c>
      <c r="AG15" s="808" t="s">
        <v>13</v>
      </c>
      <c r="AH15" s="808" t="s">
        <v>14</v>
      </c>
    </row>
    <row r="16" spans="1:34" ht="110.25" customHeight="1">
      <c r="A16" s="811"/>
      <c r="B16" s="811"/>
      <c r="C16" s="811"/>
      <c r="D16" s="809" t="s">
        <v>15</v>
      </c>
      <c r="E16" s="811" t="s">
        <v>16</v>
      </c>
      <c r="F16" s="812" t="s">
        <v>17</v>
      </c>
      <c r="G16" s="812"/>
      <c r="H16" s="808" t="s">
        <v>18</v>
      </c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538"/>
      <c r="Z16" s="808" t="s">
        <v>19</v>
      </c>
      <c r="AA16" s="808"/>
      <c r="AB16" s="13" t="s">
        <v>20</v>
      </c>
      <c r="AC16" s="13" t="s">
        <v>20</v>
      </c>
      <c r="AD16" s="14" t="s">
        <v>21</v>
      </c>
      <c r="AE16" s="14" t="s">
        <v>22</v>
      </c>
      <c r="AF16" s="808"/>
      <c r="AG16" s="808"/>
      <c r="AH16" s="808"/>
    </row>
    <row r="17" spans="1:34" ht="59.25" customHeight="1">
      <c r="A17" s="811"/>
      <c r="B17" s="811"/>
      <c r="C17" s="811"/>
      <c r="D17" s="810"/>
      <c r="E17" s="811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08"/>
      <c r="AG17" s="12" t="s">
        <v>46</v>
      </c>
      <c r="AH17" s="808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10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256" s="362" customFormat="1" ht="57.75" customHeight="1">
      <c r="A731" s="335" t="s">
        <v>2733</v>
      </c>
      <c r="B731" s="336" t="s">
        <v>2682</v>
      </c>
      <c r="C731" s="335" t="s">
        <v>2683</v>
      </c>
      <c r="D731" s="337" t="s">
        <v>2684</v>
      </c>
      <c r="E731" s="734" t="s">
        <v>1886</v>
      </c>
      <c r="F731" s="312">
        <v>876</v>
      </c>
      <c r="G731" s="344" t="s">
        <v>2734</v>
      </c>
      <c r="H731" s="312">
        <v>0</v>
      </c>
      <c r="I731" s="312">
        <v>0</v>
      </c>
      <c r="J731" s="312">
        <v>0</v>
      </c>
      <c r="K731" s="558">
        <v>0</v>
      </c>
      <c r="L731" s="312">
        <v>0</v>
      </c>
      <c r="M731" s="312">
        <v>0</v>
      </c>
      <c r="N731" s="312">
        <v>0</v>
      </c>
      <c r="O731" s="558">
        <v>0</v>
      </c>
      <c r="P731" s="312">
        <v>0</v>
      </c>
      <c r="Q731" s="312">
        <v>0</v>
      </c>
      <c r="R731" s="312">
        <v>0</v>
      </c>
      <c r="S731" s="558">
        <v>0</v>
      </c>
      <c r="T731" s="312">
        <v>0</v>
      </c>
      <c r="U731" s="312">
        <v>0</v>
      </c>
      <c r="V731" s="312">
        <v>0</v>
      </c>
      <c r="W731" s="558">
        <v>0</v>
      </c>
      <c r="X731" s="312">
        <v>0</v>
      </c>
      <c r="Y731" s="633">
        <v>179</v>
      </c>
      <c r="Z731" s="312">
        <v>29401000000</v>
      </c>
      <c r="AA731" s="312" t="s">
        <v>50</v>
      </c>
      <c r="AB731" s="342">
        <v>256.4</v>
      </c>
      <c r="AC731" s="343">
        <v>42675</v>
      </c>
      <c r="AD731" s="57">
        <v>42675</v>
      </c>
      <c r="AE731" s="57">
        <v>42705</v>
      </c>
      <c r="AF731" s="58" t="s">
        <v>2685</v>
      </c>
      <c r="AG731" s="55" t="s">
        <v>1890</v>
      </c>
      <c r="AH731" s="864" t="s">
        <v>2735</v>
      </c>
      <c r="AI731" s="426"/>
      <c r="AJ731" s="634"/>
      <c r="AK731" s="429"/>
      <c r="AL731" s="382"/>
      <c r="AM731" s="429"/>
      <c r="AN731" s="382"/>
      <c r="AO731" s="382"/>
      <c r="AP731" s="382"/>
      <c r="AQ731" s="635"/>
      <c r="AR731" s="382"/>
      <c r="AS731" s="382"/>
      <c r="AT731" s="382"/>
      <c r="AU731" s="635"/>
      <c r="AV731" s="382"/>
      <c r="AW731" s="382"/>
      <c r="AX731" s="382"/>
      <c r="AY731" s="635"/>
      <c r="AZ731" s="382"/>
      <c r="BA731" s="382"/>
      <c r="BB731" s="382"/>
      <c r="BC731" s="635"/>
      <c r="BD731" s="382"/>
      <c r="BE731" s="636"/>
      <c r="BF731" s="382"/>
      <c r="BG731" s="382"/>
      <c r="BH731" s="438"/>
      <c r="BI731" s="439"/>
      <c r="BJ731" s="439"/>
      <c r="BK731" s="429"/>
      <c r="BL731" s="382"/>
      <c r="BM731" s="426"/>
      <c r="BN731" s="440"/>
      <c r="BO731" s="426"/>
      <c r="BP731" s="634"/>
      <c r="BQ731" s="429"/>
      <c r="BR731" s="382"/>
      <c r="BS731" s="429"/>
      <c r="BT731" s="382"/>
      <c r="BU731" s="382"/>
      <c r="BV731" s="382"/>
      <c r="BW731" s="635"/>
      <c r="BX731" s="382"/>
      <c r="BY731" s="382"/>
      <c r="BZ731" s="382"/>
      <c r="CA731" s="635"/>
      <c r="CB731" s="382"/>
      <c r="CC731" s="382"/>
      <c r="CD731" s="382"/>
      <c r="CE731" s="635"/>
      <c r="CF731" s="382"/>
      <c r="CG731" s="382"/>
      <c r="CH731" s="382"/>
      <c r="CI731" s="635"/>
      <c r="CJ731" s="382"/>
      <c r="CK731" s="636"/>
      <c r="CL731" s="382"/>
      <c r="CM731" s="382"/>
      <c r="CN731" s="438"/>
      <c r="CO731" s="439"/>
      <c r="CP731" s="439"/>
      <c r="CQ731" s="429"/>
      <c r="CR731" s="382"/>
      <c r="CS731" s="426"/>
      <c r="CT731" s="440"/>
      <c r="CU731" s="426"/>
      <c r="CV731" s="634"/>
      <c r="CW731" s="429"/>
      <c r="CX731" s="382"/>
      <c r="CY731" s="429"/>
      <c r="CZ731" s="382"/>
      <c r="DA731" s="382"/>
      <c r="DB731" s="382"/>
      <c r="DC731" s="635"/>
      <c r="DD731" s="382"/>
      <c r="DE731" s="382"/>
      <c r="DF731" s="382"/>
      <c r="DG731" s="635"/>
      <c r="DH731" s="382"/>
      <c r="DI731" s="382"/>
      <c r="DJ731" s="382"/>
      <c r="DK731" s="635"/>
      <c r="DL731" s="382"/>
      <c r="DM731" s="382"/>
      <c r="DN731" s="382"/>
      <c r="DO731" s="635"/>
      <c r="DP731" s="382"/>
      <c r="DQ731" s="636"/>
      <c r="DR731" s="382"/>
      <c r="DS731" s="382"/>
      <c r="DT731" s="438"/>
      <c r="DU731" s="439"/>
      <c r="DV731" s="439"/>
      <c r="DW731" s="429"/>
      <c r="DX731" s="382"/>
      <c r="DY731" s="426"/>
      <c r="DZ731" s="440"/>
      <c r="EA731" s="426"/>
      <c r="EB731" s="634"/>
      <c r="EC731" s="429"/>
      <c r="ED731" s="382"/>
      <c r="EE731" s="429"/>
      <c r="EF731" s="382"/>
      <c r="EG731" s="382"/>
      <c r="EH731" s="382"/>
      <c r="EI731" s="635"/>
      <c r="EJ731" s="382"/>
      <c r="EK731" s="382"/>
      <c r="EL731" s="382"/>
      <c r="EM731" s="635"/>
      <c r="EN731" s="382"/>
      <c r="EO731" s="382"/>
      <c r="EP731" s="382"/>
      <c r="EQ731" s="635"/>
      <c r="ER731" s="382"/>
      <c r="ES731" s="382"/>
      <c r="ET731" s="382"/>
      <c r="EU731" s="635"/>
      <c r="EV731" s="382"/>
      <c r="EW731" s="636"/>
      <c r="EX731" s="382"/>
      <c r="EY731" s="382"/>
      <c r="EZ731" s="438"/>
      <c r="FA731" s="439"/>
      <c r="FB731" s="439"/>
      <c r="FC731" s="429"/>
      <c r="FD731" s="382"/>
      <c r="FE731" s="426"/>
      <c r="FF731" s="440"/>
      <c r="FG731" s="426"/>
      <c r="FH731" s="634"/>
      <c r="FI731" s="429"/>
      <c r="FJ731" s="382"/>
      <c r="FK731" s="429"/>
      <c r="FL731" s="382"/>
      <c r="FM731" s="382"/>
      <c r="FN731" s="382"/>
      <c r="FO731" s="635"/>
      <c r="FP731" s="382"/>
      <c r="FQ731" s="382"/>
      <c r="FR731" s="382"/>
      <c r="FS731" s="635"/>
      <c r="FT731" s="382"/>
      <c r="FU731" s="382"/>
      <c r="FV731" s="382"/>
      <c r="FW731" s="635"/>
      <c r="FX731" s="382"/>
      <c r="FY731" s="382"/>
      <c r="FZ731" s="382"/>
      <c r="GA731" s="635"/>
      <c r="GB731" s="382"/>
      <c r="GC731" s="636"/>
      <c r="GD731" s="382"/>
      <c r="GE731" s="382"/>
      <c r="GF731" s="438"/>
      <c r="GG731" s="439"/>
      <c r="GH731" s="439"/>
      <c r="GI731" s="429"/>
      <c r="GJ731" s="382"/>
      <c r="GK731" s="426"/>
      <c r="GL731" s="440"/>
      <c r="GM731" s="426"/>
      <c r="GN731" s="634"/>
      <c r="GO731" s="429"/>
      <c r="GP731" s="382"/>
      <c r="GQ731" s="429"/>
      <c r="GR731" s="382"/>
      <c r="GS731" s="382"/>
      <c r="GT731" s="382"/>
      <c r="GU731" s="635"/>
      <c r="GV731" s="382"/>
      <c r="GW731" s="382"/>
      <c r="GX731" s="382"/>
      <c r="GY731" s="635"/>
      <c r="GZ731" s="382"/>
      <c r="HA731" s="382"/>
      <c r="HB731" s="382"/>
      <c r="HC731" s="635"/>
      <c r="HD731" s="382"/>
      <c r="HE731" s="382"/>
      <c r="HF731" s="382"/>
      <c r="HG731" s="635"/>
      <c r="HH731" s="382"/>
      <c r="HI731" s="636"/>
      <c r="HJ731" s="382"/>
      <c r="HK731" s="382"/>
      <c r="HL731" s="438"/>
      <c r="HM731" s="439"/>
      <c r="HN731" s="439"/>
      <c r="HO731" s="429"/>
      <c r="HP731" s="382"/>
      <c r="HQ731" s="426"/>
      <c r="HR731" s="440"/>
      <c r="HS731" s="426"/>
      <c r="HT731" s="634"/>
      <c r="HU731" s="429"/>
      <c r="HV731" s="382"/>
      <c r="HW731" s="429"/>
      <c r="HX731" s="382"/>
      <c r="HY731" s="382"/>
      <c r="HZ731" s="382"/>
      <c r="IA731" s="635"/>
      <c r="IB731" s="382"/>
      <c r="IC731" s="382"/>
      <c r="ID731" s="382"/>
      <c r="IE731" s="635"/>
      <c r="IF731" s="382"/>
      <c r="IG731" s="382"/>
      <c r="IH731" s="382"/>
      <c r="II731" s="635"/>
      <c r="IJ731" s="382"/>
      <c r="IK731" s="382"/>
      <c r="IL731" s="382"/>
      <c r="IM731" s="635"/>
      <c r="IN731" s="382"/>
      <c r="IO731" s="636"/>
      <c r="IP731" s="382"/>
      <c r="IQ731" s="382"/>
      <c r="IR731" s="438"/>
      <c r="IS731" s="439"/>
      <c r="IT731" s="439"/>
      <c r="IU731" s="429"/>
      <c r="IV731" s="382"/>
    </row>
    <row r="732" spans="1:34" s="1" customFormat="1" ht="18.75">
      <c r="A732" s="23" t="s">
        <v>1448</v>
      </c>
      <c r="B732" s="24"/>
      <c r="C732" s="23"/>
      <c r="D732" s="182" t="s">
        <v>1449</v>
      </c>
      <c r="E732" s="24"/>
      <c r="F732" s="24"/>
      <c r="G732" s="24"/>
      <c r="H732" s="25"/>
      <c r="I732" s="25"/>
      <c r="J732" s="25"/>
      <c r="K732" s="228">
        <v>0</v>
      </c>
      <c r="L732" s="25"/>
      <c r="M732" s="25"/>
      <c r="N732" s="25"/>
      <c r="O732" s="228">
        <v>0</v>
      </c>
      <c r="P732" s="25"/>
      <c r="Q732" s="25"/>
      <c r="R732" s="25"/>
      <c r="S732" s="228">
        <v>0</v>
      </c>
      <c r="T732" s="25"/>
      <c r="U732" s="25"/>
      <c r="V732" s="25"/>
      <c r="W732" s="228">
        <v>0</v>
      </c>
      <c r="X732" s="26"/>
      <c r="Y732" s="540">
        <v>0</v>
      </c>
      <c r="Z732" s="119">
        <v>29401000000</v>
      </c>
      <c r="AA732" s="119" t="s">
        <v>50</v>
      </c>
      <c r="AB732" s="277">
        <f>SUM(AB733)</f>
        <v>155539</v>
      </c>
      <c r="AC732" s="28"/>
      <c r="AD732" s="29"/>
      <c r="AE732" s="29"/>
      <c r="AF732" s="27"/>
      <c r="AG732" s="27"/>
      <c r="AH732" s="322"/>
    </row>
    <row r="733" spans="1:34" s="1" customFormat="1" ht="56.25">
      <c r="A733" s="38" t="s">
        <v>1450</v>
      </c>
      <c r="B733" s="40" t="s">
        <v>1451</v>
      </c>
      <c r="C733" s="38" t="s">
        <v>1452</v>
      </c>
      <c r="D733" s="184" t="s">
        <v>1453</v>
      </c>
      <c r="E733" s="49"/>
      <c r="F733" s="38" t="s">
        <v>1454</v>
      </c>
      <c r="G733" s="49" t="s">
        <v>1455</v>
      </c>
      <c r="H733" s="42"/>
      <c r="I733" s="42"/>
      <c r="J733" s="42"/>
      <c r="K733" s="222">
        <v>0</v>
      </c>
      <c r="L733" s="42"/>
      <c r="M733" s="42"/>
      <c r="N733" s="42"/>
      <c r="O733" s="222">
        <v>0</v>
      </c>
      <c r="P733" s="42"/>
      <c r="Q733" s="42"/>
      <c r="R733" s="42"/>
      <c r="S733" s="222">
        <v>0</v>
      </c>
      <c r="T733" s="42"/>
      <c r="U733" s="42"/>
      <c r="V733" s="42"/>
      <c r="W733" s="222">
        <v>0</v>
      </c>
      <c r="X733" s="43">
        <v>0</v>
      </c>
      <c r="Y733" s="542">
        <v>0</v>
      </c>
      <c r="Z733" s="44">
        <v>29401000000</v>
      </c>
      <c r="AA733" s="44" t="s">
        <v>50</v>
      </c>
      <c r="AB733" s="83">
        <v>155539</v>
      </c>
      <c r="AC733" s="65">
        <v>155539</v>
      </c>
      <c r="AD733" s="45">
        <v>42005</v>
      </c>
      <c r="AE733" s="45">
        <v>42339</v>
      </c>
      <c r="AF733" s="44"/>
      <c r="AG733" s="44"/>
      <c r="AH733" s="63"/>
    </row>
    <row r="734" spans="1:34" s="1" customFormat="1" ht="20.25" customHeight="1">
      <c r="A734" s="23" t="s">
        <v>1456</v>
      </c>
      <c r="B734" s="24"/>
      <c r="C734" s="23"/>
      <c r="D734" s="182" t="s">
        <v>1457</v>
      </c>
      <c r="E734" s="24"/>
      <c r="F734" s="24"/>
      <c r="G734" s="24"/>
      <c r="H734" s="25"/>
      <c r="I734" s="25"/>
      <c r="J734" s="25"/>
      <c r="K734" s="228">
        <v>0</v>
      </c>
      <c r="L734" s="25"/>
      <c r="M734" s="25"/>
      <c r="N734" s="25"/>
      <c r="O734" s="228">
        <v>0</v>
      </c>
      <c r="P734" s="25"/>
      <c r="Q734" s="25"/>
      <c r="R734" s="25"/>
      <c r="S734" s="228">
        <v>0</v>
      </c>
      <c r="T734" s="25"/>
      <c r="U734" s="25"/>
      <c r="V734" s="25"/>
      <c r="W734" s="228">
        <v>0</v>
      </c>
      <c r="X734" s="26"/>
      <c r="Y734" s="540">
        <v>0</v>
      </c>
      <c r="Z734" s="119">
        <v>29401000000</v>
      </c>
      <c r="AA734" s="119" t="s">
        <v>50</v>
      </c>
      <c r="AB734" s="277">
        <f>SUM(AB735)</f>
        <v>1730025.18</v>
      </c>
      <c r="AC734" s="28"/>
      <c r="AD734" s="29"/>
      <c r="AE734" s="29"/>
      <c r="AF734" s="27"/>
      <c r="AG734" s="27"/>
      <c r="AH734" s="322"/>
    </row>
    <row r="735" spans="1:36" s="571" customFormat="1" ht="59.25" customHeight="1">
      <c r="A735" s="300" t="s">
        <v>1458</v>
      </c>
      <c r="B735" s="302" t="s">
        <v>2574</v>
      </c>
      <c r="C735" s="313" t="s">
        <v>2575</v>
      </c>
      <c r="D735" s="315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1730025.18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6" s="571" customFormat="1" ht="59.25" customHeight="1">
      <c r="A736" s="300" t="s">
        <v>2577</v>
      </c>
      <c r="B736" s="313" t="s">
        <v>2574</v>
      </c>
      <c r="C736" s="315" t="s">
        <v>2575</v>
      </c>
      <c r="D736" s="313" t="s">
        <v>2576</v>
      </c>
      <c r="E736" s="301" t="s">
        <v>1886</v>
      </c>
      <c r="F736" s="302" t="s">
        <v>1546</v>
      </c>
      <c r="G736" s="302" t="s">
        <v>1947</v>
      </c>
      <c r="H736" s="395">
        <v>0</v>
      </c>
      <c r="I736" s="395">
        <v>0</v>
      </c>
      <c r="J736" s="395">
        <v>0</v>
      </c>
      <c r="K736" s="340">
        <v>0</v>
      </c>
      <c r="L736" s="395">
        <v>0</v>
      </c>
      <c r="M736" s="395">
        <v>0</v>
      </c>
      <c r="N736" s="395">
        <v>0</v>
      </c>
      <c r="O736" s="340">
        <v>0</v>
      </c>
      <c r="P736" s="395">
        <v>0</v>
      </c>
      <c r="Q736" s="395">
        <v>0</v>
      </c>
      <c r="R736" s="395">
        <v>0</v>
      </c>
      <c r="S736" s="340">
        <v>0</v>
      </c>
      <c r="T736" s="395">
        <v>0</v>
      </c>
      <c r="U736" s="395">
        <v>0</v>
      </c>
      <c r="V736" s="395">
        <v>0</v>
      </c>
      <c r="W736" s="340">
        <v>0</v>
      </c>
      <c r="X736" s="568">
        <v>0</v>
      </c>
      <c r="Y736" s="399">
        <v>1</v>
      </c>
      <c r="Z736" s="300">
        <v>29401000000</v>
      </c>
      <c r="AA736" s="308" t="s">
        <v>50</v>
      </c>
      <c r="AB736" s="475">
        <v>4288376.45</v>
      </c>
      <c r="AC736" s="310">
        <v>42430</v>
      </c>
      <c r="AD736" s="310">
        <v>42430</v>
      </c>
      <c r="AE736" s="310">
        <v>42705</v>
      </c>
      <c r="AF736" s="311" t="s">
        <v>1891</v>
      </c>
      <c r="AG736" s="569" t="s">
        <v>1626</v>
      </c>
      <c r="AH736" s="356" t="s">
        <v>2583</v>
      </c>
      <c r="AI736" s="570"/>
      <c r="AJ736" s="570"/>
    </row>
    <row r="737" spans="1:34" s="1" customFormat="1" ht="18.75">
      <c r="A737" s="23" t="s">
        <v>1459</v>
      </c>
      <c r="B737" s="24"/>
      <c r="C737" s="23"/>
      <c r="D737" s="182" t="s">
        <v>1460</v>
      </c>
      <c r="E737" s="24"/>
      <c r="F737" s="24"/>
      <c r="G737" s="24"/>
      <c r="H737" s="25"/>
      <c r="I737" s="25"/>
      <c r="J737" s="25"/>
      <c r="K737" s="228">
        <v>0</v>
      </c>
      <c r="L737" s="25"/>
      <c r="M737" s="25"/>
      <c r="N737" s="25"/>
      <c r="O737" s="228">
        <v>0</v>
      </c>
      <c r="P737" s="25"/>
      <c r="Q737" s="25"/>
      <c r="R737" s="25"/>
      <c r="S737" s="228">
        <v>0</v>
      </c>
      <c r="T737" s="25"/>
      <c r="U737" s="25"/>
      <c r="V737" s="25"/>
      <c r="W737" s="228">
        <v>0</v>
      </c>
      <c r="X737" s="26"/>
      <c r="Y737" s="540">
        <v>0</v>
      </c>
      <c r="Z737" s="119">
        <v>29401000000</v>
      </c>
      <c r="AA737" s="119" t="s">
        <v>50</v>
      </c>
      <c r="AB737" s="277">
        <f>SUM(AB738:AB755)</f>
        <v>87915.05541999999</v>
      </c>
      <c r="AC737" s="28"/>
      <c r="AD737" s="29"/>
      <c r="AE737" s="29"/>
      <c r="AF737" s="27"/>
      <c r="AG737" s="27"/>
      <c r="AH737" s="322"/>
    </row>
    <row r="738" spans="1:34" s="60" customFormat="1" ht="37.5">
      <c r="A738" s="50" t="s">
        <v>1461</v>
      </c>
      <c r="B738" s="120" t="s">
        <v>1462</v>
      </c>
      <c r="C738" s="50" t="s">
        <v>1463</v>
      </c>
      <c r="D738" s="199" t="s">
        <v>1464</v>
      </c>
      <c r="E738" s="51" t="s">
        <v>1886</v>
      </c>
      <c r="F738" s="55">
        <v>168</v>
      </c>
      <c r="G738" s="55" t="s">
        <v>405</v>
      </c>
      <c r="H738" s="53">
        <v>0</v>
      </c>
      <c r="I738" s="53">
        <v>0</v>
      </c>
      <c r="J738" s="53">
        <v>0</v>
      </c>
      <c r="K738" s="222">
        <v>0</v>
      </c>
      <c r="L738" s="53">
        <v>0</v>
      </c>
      <c r="M738" s="53">
        <v>0</v>
      </c>
      <c r="N738" s="53">
        <v>5</v>
      </c>
      <c r="O738" s="222">
        <v>5</v>
      </c>
      <c r="P738" s="53">
        <v>0</v>
      </c>
      <c r="Q738" s="53">
        <v>0</v>
      </c>
      <c r="R738" s="53">
        <v>0</v>
      </c>
      <c r="S738" s="222">
        <v>0</v>
      </c>
      <c r="T738" s="53">
        <v>0</v>
      </c>
      <c r="U738" s="53">
        <v>0</v>
      </c>
      <c r="V738" s="53">
        <v>0</v>
      </c>
      <c r="W738" s="222">
        <v>0</v>
      </c>
      <c r="X738" s="54">
        <v>5</v>
      </c>
      <c r="Y738" s="542">
        <v>0</v>
      </c>
      <c r="Z738" s="55">
        <v>29401000000</v>
      </c>
      <c r="AA738" s="55" t="s">
        <v>50</v>
      </c>
      <c r="AB738" s="264">
        <f t="shared" si="15"/>
        <v>1119</v>
      </c>
      <c r="AC738" s="83">
        <v>223.8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37.5">
      <c r="A739" s="335" t="s">
        <v>1465</v>
      </c>
      <c r="B739" s="336" t="s">
        <v>1462</v>
      </c>
      <c r="C739" s="335" t="s">
        <v>1466</v>
      </c>
      <c r="D739" s="337" t="s">
        <v>2374</v>
      </c>
      <c r="E739" s="338" t="s">
        <v>1886</v>
      </c>
      <c r="F739" s="312">
        <v>168</v>
      </c>
      <c r="G739" s="312" t="s">
        <v>405</v>
      </c>
      <c r="H739" s="339">
        <v>66</v>
      </c>
      <c r="I739" s="339">
        <v>66</v>
      </c>
      <c r="J739" s="339">
        <v>66</v>
      </c>
      <c r="K739" s="340">
        <v>198</v>
      </c>
      <c r="L739" s="339">
        <v>66</v>
      </c>
      <c r="M739" s="339">
        <v>66</v>
      </c>
      <c r="N739" s="339">
        <v>66</v>
      </c>
      <c r="O739" s="340">
        <v>198</v>
      </c>
      <c r="P739" s="339">
        <v>70</v>
      </c>
      <c r="Q739" s="339">
        <v>70</v>
      </c>
      <c r="R739" s="339">
        <v>68</v>
      </c>
      <c r="S739" s="340">
        <v>208</v>
      </c>
      <c r="T739" s="339">
        <v>66</v>
      </c>
      <c r="U739" s="339">
        <v>66</v>
      </c>
      <c r="V739" s="339">
        <v>66</v>
      </c>
      <c r="W739" s="340">
        <v>198</v>
      </c>
      <c r="X739" s="341">
        <v>802</v>
      </c>
      <c r="Y739" s="544">
        <v>198</v>
      </c>
      <c r="Z739" s="312">
        <v>29401000000</v>
      </c>
      <c r="AA739" s="312" t="s">
        <v>50</v>
      </c>
      <c r="AB739" s="342">
        <v>14000</v>
      </c>
      <c r="AC739" s="343">
        <v>42064</v>
      </c>
      <c r="AD739" s="343">
        <v>42430</v>
      </c>
      <c r="AE739" s="343">
        <v>42430</v>
      </c>
      <c r="AF739" s="343" t="s">
        <v>2375</v>
      </c>
      <c r="AG739" s="312" t="s">
        <v>1626</v>
      </c>
      <c r="AH739" s="344" t="s">
        <v>2377</v>
      </c>
    </row>
    <row r="740" spans="1:34" s="631" customFormat="1" ht="42.75" customHeight="1">
      <c r="A740" s="618" t="s">
        <v>2601</v>
      </c>
      <c r="B740" s="619" t="s">
        <v>2598</v>
      </c>
      <c r="C740" s="618" t="s">
        <v>2602</v>
      </c>
      <c r="D740" s="620" t="s">
        <v>2374</v>
      </c>
      <c r="E740" s="621" t="s">
        <v>1886</v>
      </c>
      <c r="F740" s="622">
        <v>168</v>
      </c>
      <c r="G740" s="622" t="s">
        <v>405</v>
      </c>
      <c r="H740" s="623">
        <v>0</v>
      </c>
      <c r="I740" s="623">
        <v>0</v>
      </c>
      <c r="J740" s="623">
        <v>0</v>
      </c>
      <c r="K740" s="579">
        <v>0</v>
      </c>
      <c r="L740" s="623">
        <v>0</v>
      </c>
      <c r="M740" s="623">
        <v>0</v>
      </c>
      <c r="N740" s="623">
        <v>0</v>
      </c>
      <c r="O740" s="579">
        <v>0</v>
      </c>
      <c r="P740" s="623">
        <v>0</v>
      </c>
      <c r="Q740" s="623">
        <v>0</v>
      </c>
      <c r="R740" s="623">
        <v>0</v>
      </c>
      <c r="S740" s="579">
        <v>0</v>
      </c>
      <c r="T740" s="623">
        <v>0</v>
      </c>
      <c r="U740" s="623">
        <v>0</v>
      </c>
      <c r="V740" s="623">
        <v>0</v>
      </c>
      <c r="W740" s="579">
        <v>0</v>
      </c>
      <c r="X740" s="591">
        <v>0</v>
      </c>
      <c r="Y740" s="591">
        <v>850</v>
      </c>
      <c r="Z740" s="622">
        <v>29401000000</v>
      </c>
      <c r="AA740" s="622" t="s">
        <v>50</v>
      </c>
      <c r="AB740" s="625">
        <v>10200</v>
      </c>
      <c r="AC740" s="626">
        <v>42430</v>
      </c>
      <c r="AD740" s="626">
        <v>42430</v>
      </c>
      <c r="AE740" s="626">
        <v>42795</v>
      </c>
      <c r="AF740" s="626" t="s">
        <v>2375</v>
      </c>
      <c r="AG740" s="630" t="s">
        <v>1626</v>
      </c>
      <c r="AH740" s="344" t="s">
        <v>2605</v>
      </c>
    </row>
    <row r="741" spans="1:34" s="345" customFormat="1" ht="56.25">
      <c r="A741" s="335" t="s">
        <v>1468</v>
      </c>
      <c r="B741" s="336" t="s">
        <v>1462</v>
      </c>
      <c r="C741" s="335" t="s">
        <v>1466</v>
      </c>
      <c r="D741" s="337" t="s">
        <v>1469</v>
      </c>
      <c r="E741" s="338" t="s">
        <v>1886</v>
      </c>
      <c r="F741" s="312">
        <v>168</v>
      </c>
      <c r="G741" s="312" t="s">
        <v>405</v>
      </c>
      <c r="H741" s="339">
        <v>2</v>
      </c>
      <c r="I741" s="339">
        <v>0</v>
      </c>
      <c r="J741" s="339">
        <v>0</v>
      </c>
      <c r="K741" s="340">
        <v>2</v>
      </c>
      <c r="L741" s="339">
        <v>2</v>
      </c>
      <c r="M741" s="339">
        <v>0</v>
      </c>
      <c r="N741" s="339">
        <v>0</v>
      </c>
      <c r="O741" s="340">
        <v>2</v>
      </c>
      <c r="P741" s="339">
        <v>2</v>
      </c>
      <c r="Q741" s="339">
        <v>0</v>
      </c>
      <c r="R741" s="339">
        <v>0</v>
      </c>
      <c r="S741" s="340">
        <v>2</v>
      </c>
      <c r="T741" s="339">
        <v>3</v>
      </c>
      <c r="U741" s="339">
        <v>0</v>
      </c>
      <c r="V741" s="339">
        <v>0</v>
      </c>
      <c r="W741" s="340">
        <v>3</v>
      </c>
      <c r="X741" s="341">
        <v>9</v>
      </c>
      <c r="Y741" s="544">
        <v>2</v>
      </c>
      <c r="Z741" s="341">
        <v>29401000000</v>
      </c>
      <c r="AA741" s="312" t="s">
        <v>50</v>
      </c>
      <c r="AB741" s="342">
        <v>3200</v>
      </c>
      <c r="AC741" s="343">
        <v>42064</v>
      </c>
      <c r="AD741" s="343">
        <v>42460</v>
      </c>
      <c r="AE741" s="343">
        <v>42460</v>
      </c>
      <c r="AF741" s="344" t="s">
        <v>1887</v>
      </c>
      <c r="AG741" s="312" t="s">
        <v>1626</v>
      </c>
      <c r="AH741" s="344" t="s">
        <v>2377</v>
      </c>
    </row>
    <row r="742" spans="1:34" s="60" customFormat="1" ht="37.5">
      <c r="A742" s="50" t="s">
        <v>1470</v>
      </c>
      <c r="B742" s="120" t="s">
        <v>1462</v>
      </c>
      <c r="C742" s="50" t="s">
        <v>1471</v>
      </c>
      <c r="D742" s="200" t="s">
        <v>1472</v>
      </c>
      <c r="E742" s="51" t="s">
        <v>1886</v>
      </c>
      <c r="F742" s="55">
        <v>168</v>
      </c>
      <c r="G742" s="55" t="s">
        <v>405</v>
      </c>
      <c r="H742" s="53">
        <v>1</v>
      </c>
      <c r="I742" s="53">
        <v>0</v>
      </c>
      <c r="J742" s="53">
        <v>0</v>
      </c>
      <c r="K742" s="222">
        <v>1</v>
      </c>
      <c r="L742" s="53">
        <v>0</v>
      </c>
      <c r="M742" s="53">
        <v>1</v>
      </c>
      <c r="N742" s="53">
        <v>0</v>
      </c>
      <c r="O742" s="222">
        <v>1</v>
      </c>
      <c r="P742" s="53">
        <v>0</v>
      </c>
      <c r="Q742" s="53">
        <v>0</v>
      </c>
      <c r="R742" s="53">
        <v>0</v>
      </c>
      <c r="S742" s="222">
        <v>0</v>
      </c>
      <c r="T742" s="53">
        <v>1</v>
      </c>
      <c r="U742" s="53">
        <v>0</v>
      </c>
      <c r="V742" s="53">
        <v>0</v>
      </c>
      <c r="W742" s="222">
        <v>1</v>
      </c>
      <c r="X742" s="54">
        <v>3</v>
      </c>
      <c r="Y742" s="542">
        <v>1</v>
      </c>
      <c r="Z742" s="55">
        <v>29401000000</v>
      </c>
      <c r="AA742" s="55" t="s">
        <v>50</v>
      </c>
      <c r="AB742" s="264">
        <f t="shared" si="15"/>
        <v>17.6</v>
      </c>
      <c r="AC742" s="83">
        <v>4.4</v>
      </c>
      <c r="AD742" s="57">
        <v>42005</v>
      </c>
      <c r="AE742" s="57">
        <v>42339</v>
      </c>
      <c r="AF742" s="55"/>
      <c r="AG742" s="55"/>
      <c r="AH742" s="58"/>
    </row>
    <row r="743" spans="1:34" s="60" customFormat="1" ht="206.25">
      <c r="A743" s="50" t="s">
        <v>1473</v>
      </c>
      <c r="B743" s="120" t="s">
        <v>1462</v>
      </c>
      <c r="C743" s="50" t="s">
        <v>1463</v>
      </c>
      <c r="D743" s="199" t="s">
        <v>1467</v>
      </c>
      <c r="E743" s="121" t="s">
        <v>1896</v>
      </c>
      <c r="F743" s="55">
        <v>168</v>
      </c>
      <c r="G743" s="55" t="s">
        <v>405</v>
      </c>
      <c r="H743" s="122">
        <v>60.83</v>
      </c>
      <c r="I743" s="122">
        <v>39.23</v>
      </c>
      <c r="J743" s="122">
        <v>49.27</v>
      </c>
      <c r="K743" s="236">
        <f aca="true" t="shared" si="16" ref="K743:K755">H743+I743+J743</f>
        <v>149.33</v>
      </c>
      <c r="L743" s="122">
        <v>105.13</v>
      </c>
      <c r="M743" s="122">
        <v>94</v>
      </c>
      <c r="N743" s="122">
        <v>84.28</v>
      </c>
      <c r="O743" s="236">
        <f>L743+M743+N743</f>
        <v>283.40999999999997</v>
      </c>
      <c r="P743" s="122">
        <v>82.02</v>
      </c>
      <c r="Q743" s="123">
        <v>74.72</v>
      </c>
      <c r="R743" s="123">
        <v>75.03</v>
      </c>
      <c r="S743" s="229">
        <f aca="true" t="shared" si="17" ref="S743:S749">P743+Q743+R743</f>
        <v>231.77</v>
      </c>
      <c r="T743" s="123">
        <v>73.3</v>
      </c>
      <c r="U743" s="123">
        <v>71.47</v>
      </c>
      <c r="V743" s="123">
        <v>52.61</v>
      </c>
      <c r="W743" s="229">
        <f aca="true" t="shared" si="18" ref="W743:W749">T743+U743+V743</f>
        <v>197.38</v>
      </c>
      <c r="X743" s="123">
        <f aca="true" t="shared" si="19" ref="X743:X755">K743+O743+S743+W743</f>
        <v>861.89</v>
      </c>
      <c r="Y743" s="552">
        <f aca="true" t="shared" si="20" ref="Y743:Y750">K743</f>
        <v>149.33</v>
      </c>
      <c r="Z743" s="114">
        <v>29401000000</v>
      </c>
      <c r="AA743" s="114" t="s">
        <v>50</v>
      </c>
      <c r="AB743" s="264">
        <f t="shared" si="15"/>
        <v>11123.42</v>
      </c>
      <c r="AC743" s="83">
        <v>11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0" customFormat="1" ht="168.75">
      <c r="A744" s="50" t="s">
        <v>1475</v>
      </c>
      <c r="B744" s="120" t="s">
        <v>1462</v>
      </c>
      <c r="C744" s="50" t="s">
        <v>1466</v>
      </c>
      <c r="D744" s="199" t="s">
        <v>1898</v>
      </c>
      <c r="E744" s="121" t="s">
        <v>1899</v>
      </c>
      <c r="F744" s="55">
        <v>168</v>
      </c>
      <c r="G744" s="55" t="s">
        <v>405</v>
      </c>
      <c r="H744" s="122"/>
      <c r="I744" s="122"/>
      <c r="J744" s="122"/>
      <c r="K744" s="236">
        <f t="shared" si="16"/>
        <v>0</v>
      </c>
      <c r="L744" s="122"/>
      <c r="M744" s="122">
        <v>151.95</v>
      </c>
      <c r="N744" s="122">
        <v>96.87</v>
      </c>
      <c r="O744" s="236">
        <f>L744+M744+N744</f>
        <v>248.82</v>
      </c>
      <c r="P744" s="122">
        <v>95.5</v>
      </c>
      <c r="Q744" s="123">
        <v>80.9</v>
      </c>
      <c r="R744" s="123">
        <v>83.64</v>
      </c>
      <c r="S744" s="229">
        <f t="shared" si="17"/>
        <v>260.04</v>
      </c>
      <c r="T744" s="123"/>
      <c r="U744" s="123"/>
      <c r="V744" s="123"/>
      <c r="W744" s="229">
        <f t="shared" si="18"/>
        <v>0</v>
      </c>
      <c r="X744" s="123">
        <f t="shared" si="19"/>
        <v>508.86</v>
      </c>
      <c r="Y744" s="552">
        <f t="shared" si="20"/>
        <v>0</v>
      </c>
      <c r="Z744" s="114">
        <v>29401000000</v>
      </c>
      <c r="AA744" s="114" t="s">
        <v>50</v>
      </c>
      <c r="AB744" s="264">
        <f t="shared" si="15"/>
        <v>3816.4500000000003</v>
      </c>
      <c r="AC744" s="83">
        <v>7.5</v>
      </c>
      <c r="AD744" s="57">
        <v>42005</v>
      </c>
      <c r="AE744" s="124">
        <v>42064</v>
      </c>
      <c r="AF744" s="115" t="s">
        <v>1897</v>
      </c>
      <c r="AG744" s="115" t="s">
        <v>1626</v>
      </c>
      <c r="AH744" s="327"/>
    </row>
    <row r="745" spans="1:34" s="627" customFormat="1" ht="52.5" customHeight="1" outlineLevel="1">
      <c r="A745" s="618" t="s">
        <v>2599</v>
      </c>
      <c r="B745" s="619" t="s">
        <v>2598</v>
      </c>
      <c r="C745" s="618" t="s">
        <v>2600</v>
      </c>
      <c r="D745" s="620" t="s">
        <v>2489</v>
      </c>
      <c r="E745" s="621" t="s">
        <v>1886</v>
      </c>
      <c r="F745" s="622">
        <v>168</v>
      </c>
      <c r="G745" s="622" t="s">
        <v>405</v>
      </c>
      <c r="H745" s="623">
        <v>0</v>
      </c>
      <c r="I745" s="623">
        <v>0</v>
      </c>
      <c r="J745" s="623">
        <v>0</v>
      </c>
      <c r="K745" s="579">
        <v>0</v>
      </c>
      <c r="L745" s="623">
        <v>0</v>
      </c>
      <c r="M745" s="623">
        <v>0</v>
      </c>
      <c r="N745" s="623">
        <v>0</v>
      </c>
      <c r="O745" s="579">
        <v>0</v>
      </c>
      <c r="P745" s="623">
        <v>0</v>
      </c>
      <c r="Q745" s="623">
        <v>0</v>
      </c>
      <c r="R745" s="623">
        <v>0</v>
      </c>
      <c r="S745" s="579">
        <v>0</v>
      </c>
      <c r="T745" s="623">
        <v>0</v>
      </c>
      <c r="U745" s="623">
        <v>0</v>
      </c>
      <c r="V745" s="623">
        <v>0</v>
      </c>
      <c r="W745" s="579">
        <v>0</v>
      </c>
      <c r="X745" s="591">
        <v>0</v>
      </c>
      <c r="Y745" s="591">
        <v>990</v>
      </c>
      <c r="Z745" s="624">
        <v>29401000000</v>
      </c>
      <c r="AA745" s="622" t="s">
        <v>50</v>
      </c>
      <c r="AB745" s="625">
        <v>17820</v>
      </c>
      <c r="AC745" s="626">
        <v>42430</v>
      </c>
      <c r="AD745" s="628" t="s">
        <v>2604</v>
      </c>
      <c r="AE745" s="626">
        <v>42825</v>
      </c>
      <c r="AF745" s="487" t="s">
        <v>2375</v>
      </c>
      <c r="AG745" s="487" t="s">
        <v>1626</v>
      </c>
      <c r="AH745" s="629" t="s">
        <v>2603</v>
      </c>
    </row>
    <row r="746" spans="1:34" s="60" customFormat="1" ht="56.25">
      <c r="A746" s="50" t="s">
        <v>1477</v>
      </c>
      <c r="B746" s="120" t="s">
        <v>1462</v>
      </c>
      <c r="C746" s="50" t="s">
        <v>1466</v>
      </c>
      <c r="D746" s="199" t="s">
        <v>1900</v>
      </c>
      <c r="E746" s="121" t="s">
        <v>1901</v>
      </c>
      <c r="F746" s="55">
        <v>168</v>
      </c>
      <c r="G746" s="55" t="s">
        <v>405</v>
      </c>
      <c r="H746" s="122">
        <v>151.4</v>
      </c>
      <c r="I746" s="122">
        <v>151.4</v>
      </c>
      <c r="J746" s="122">
        <v>151.4</v>
      </c>
      <c r="K746" s="236">
        <f t="shared" si="16"/>
        <v>454.20000000000005</v>
      </c>
      <c r="L746" s="122">
        <v>151.4</v>
      </c>
      <c r="M746" s="122"/>
      <c r="N746" s="122"/>
      <c r="O746" s="236">
        <f>L746+M746+N746</f>
        <v>151.4</v>
      </c>
      <c r="P746" s="122"/>
      <c r="Q746" s="123"/>
      <c r="R746" s="123"/>
      <c r="S746" s="229">
        <f t="shared" si="17"/>
        <v>0</v>
      </c>
      <c r="T746" s="123">
        <v>151.4</v>
      </c>
      <c r="U746" s="123">
        <v>151.4</v>
      </c>
      <c r="V746" s="123">
        <v>151.4</v>
      </c>
      <c r="W746" s="229">
        <f t="shared" si="18"/>
        <v>454.20000000000005</v>
      </c>
      <c r="X746" s="123">
        <f t="shared" si="19"/>
        <v>1059.8000000000002</v>
      </c>
      <c r="Y746" s="552">
        <f t="shared" si="20"/>
        <v>454.20000000000005</v>
      </c>
      <c r="Z746" s="114">
        <v>29401000000</v>
      </c>
      <c r="AA746" s="114" t="s">
        <v>50</v>
      </c>
      <c r="AB746" s="264">
        <f t="shared" si="15"/>
        <v>14685.800000000001</v>
      </c>
      <c r="AC746" s="83">
        <v>9.7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27"/>
    </row>
    <row r="747" spans="1:256" s="471" customFormat="1" ht="64.5" customHeight="1">
      <c r="A747" s="335" t="s">
        <v>1478</v>
      </c>
      <c r="B747" s="637" t="s">
        <v>2598</v>
      </c>
      <c r="C747" s="679" t="s">
        <v>2610</v>
      </c>
      <c r="D747" s="680" t="s">
        <v>2623</v>
      </c>
      <c r="E747" s="632" t="s">
        <v>1886</v>
      </c>
      <c r="F747" s="312">
        <v>112</v>
      </c>
      <c r="G747" s="312" t="s">
        <v>1001</v>
      </c>
      <c r="H747" s="312">
        <v>0</v>
      </c>
      <c r="I747" s="312">
        <v>0</v>
      </c>
      <c r="J747" s="312">
        <v>0</v>
      </c>
      <c r="K747" s="681">
        <v>0</v>
      </c>
      <c r="L747" s="312">
        <v>0</v>
      </c>
      <c r="M747" s="312">
        <v>0</v>
      </c>
      <c r="N747" s="312">
        <v>0</v>
      </c>
      <c r="O747" s="681">
        <v>0</v>
      </c>
      <c r="P747" s="312">
        <v>0</v>
      </c>
      <c r="Q747" s="312">
        <v>0</v>
      </c>
      <c r="R747" s="312">
        <v>0</v>
      </c>
      <c r="S747" s="681">
        <v>0</v>
      </c>
      <c r="T747" s="312">
        <v>0</v>
      </c>
      <c r="U747" s="312">
        <v>0</v>
      </c>
      <c r="V747" s="312">
        <v>0</v>
      </c>
      <c r="W747" s="681">
        <v>0</v>
      </c>
      <c r="X747" s="633">
        <v>0</v>
      </c>
      <c r="Y747" s="633">
        <v>5000</v>
      </c>
      <c r="Z747" s="312">
        <v>29401000000</v>
      </c>
      <c r="AA747" s="639" t="s">
        <v>50</v>
      </c>
      <c r="AB747" s="682">
        <v>1050</v>
      </c>
      <c r="AC747" s="641">
        <v>42491</v>
      </c>
      <c r="AD747" s="641">
        <v>42491</v>
      </c>
      <c r="AE747" s="343">
        <v>42705</v>
      </c>
      <c r="AF747" s="642" t="s">
        <v>2624</v>
      </c>
      <c r="AG747" s="312" t="s">
        <v>1626</v>
      </c>
      <c r="AH747" s="566" t="s">
        <v>2626</v>
      </c>
      <c r="AI747" s="643"/>
      <c r="AJ747" s="644"/>
      <c r="AK747" s="429"/>
      <c r="AL747" s="382"/>
      <c r="AM747" s="429"/>
      <c r="AN747" s="382"/>
      <c r="AO747" s="382"/>
      <c r="AP747" s="382"/>
      <c r="AQ747" s="635"/>
      <c r="AR747" s="382"/>
      <c r="AS747" s="382"/>
      <c r="AT747" s="382"/>
      <c r="AU747" s="635"/>
      <c r="AV747" s="382"/>
      <c r="AW747" s="382"/>
      <c r="AX747" s="382"/>
      <c r="AY747" s="635"/>
      <c r="AZ747" s="382"/>
      <c r="BA747" s="382"/>
      <c r="BB747" s="382"/>
      <c r="BC747" s="635"/>
      <c r="BD747" s="382"/>
      <c r="BE747" s="636"/>
      <c r="BF747" s="382"/>
      <c r="BG747" s="382"/>
      <c r="BH747" s="645"/>
      <c r="BI747" s="439"/>
      <c r="BJ747" s="439"/>
      <c r="BK747" s="429"/>
      <c r="BL747" s="382"/>
      <c r="BM747" s="426"/>
      <c r="BN747" s="646"/>
      <c r="BO747" s="643"/>
      <c r="BP747" s="644"/>
      <c r="BQ747" s="429"/>
      <c r="BR747" s="382"/>
      <c r="BS747" s="429"/>
      <c r="BT747" s="382"/>
      <c r="BU747" s="382"/>
      <c r="BV747" s="382"/>
      <c r="BW747" s="635"/>
      <c r="BX747" s="382"/>
      <c r="BY747" s="382"/>
      <c r="BZ747" s="382"/>
      <c r="CA747" s="635"/>
      <c r="CB747" s="382"/>
      <c r="CC747" s="382"/>
      <c r="CD747" s="382"/>
      <c r="CE747" s="635"/>
      <c r="CF747" s="382"/>
      <c r="CG747" s="382"/>
      <c r="CH747" s="382"/>
      <c r="CI747" s="635"/>
      <c r="CJ747" s="382"/>
      <c r="CK747" s="636"/>
      <c r="CL747" s="382"/>
      <c r="CM747" s="382"/>
      <c r="CN747" s="645"/>
      <c r="CO747" s="439"/>
      <c r="CP747" s="439"/>
      <c r="CQ747" s="429"/>
      <c r="CR747" s="382"/>
      <c r="CS747" s="426"/>
      <c r="CT747" s="646"/>
      <c r="CU747" s="643"/>
      <c r="CV747" s="644"/>
      <c r="CW747" s="429"/>
      <c r="CX747" s="382"/>
      <c r="CY747" s="429"/>
      <c r="CZ747" s="382"/>
      <c r="DA747" s="382"/>
      <c r="DB747" s="382"/>
      <c r="DC747" s="635"/>
      <c r="DD747" s="382"/>
      <c r="DE747" s="382"/>
      <c r="DF747" s="382"/>
      <c r="DG747" s="635"/>
      <c r="DH747" s="382"/>
      <c r="DI747" s="382"/>
      <c r="DJ747" s="382"/>
      <c r="DK747" s="635"/>
      <c r="DL747" s="382"/>
      <c r="DM747" s="382"/>
      <c r="DN747" s="382"/>
      <c r="DO747" s="635"/>
      <c r="DP747" s="382"/>
      <c r="DQ747" s="636"/>
      <c r="DR747" s="382"/>
      <c r="DS747" s="382"/>
      <c r="DT747" s="645"/>
      <c r="DU747" s="439"/>
      <c r="DV747" s="439"/>
      <c r="DW747" s="429"/>
      <c r="DX747" s="382"/>
      <c r="DY747" s="426"/>
      <c r="DZ747" s="646"/>
      <c r="EA747" s="643"/>
      <c r="EB747" s="644"/>
      <c r="EC747" s="429"/>
      <c r="ED747" s="382"/>
      <c r="EE747" s="429"/>
      <c r="EF747" s="382"/>
      <c r="EG747" s="382"/>
      <c r="EH747" s="382"/>
      <c r="EI747" s="635"/>
      <c r="EJ747" s="382"/>
      <c r="EK747" s="382"/>
      <c r="EL747" s="382"/>
      <c r="EM747" s="635"/>
      <c r="EN747" s="382"/>
      <c r="EO747" s="382"/>
      <c r="EP747" s="382"/>
      <c r="EQ747" s="635"/>
      <c r="ER747" s="382"/>
      <c r="ES747" s="382"/>
      <c r="ET747" s="382"/>
      <c r="EU747" s="635"/>
      <c r="EV747" s="382"/>
      <c r="EW747" s="636"/>
      <c r="EX747" s="382"/>
      <c r="EY747" s="382"/>
      <c r="EZ747" s="645"/>
      <c r="FA747" s="439"/>
      <c r="FB747" s="439"/>
      <c r="FC747" s="429"/>
      <c r="FD747" s="382"/>
      <c r="FE747" s="426"/>
      <c r="FF747" s="646"/>
      <c r="FG747" s="643"/>
      <c r="FH747" s="644"/>
      <c r="FI747" s="429"/>
      <c r="FJ747" s="382"/>
      <c r="FK747" s="429"/>
      <c r="FL747" s="382"/>
      <c r="FM747" s="382"/>
      <c r="FN747" s="382"/>
      <c r="FO747" s="635"/>
      <c r="FP747" s="382"/>
      <c r="FQ747" s="382"/>
      <c r="FR747" s="382"/>
      <c r="FS747" s="635"/>
      <c r="FT747" s="382"/>
      <c r="FU747" s="382"/>
      <c r="FV747" s="382"/>
      <c r="FW747" s="635"/>
      <c r="FX747" s="382"/>
      <c r="FY747" s="382"/>
      <c r="FZ747" s="382"/>
      <c r="GA747" s="635"/>
      <c r="GB747" s="382"/>
      <c r="GC747" s="636"/>
      <c r="GD747" s="382"/>
      <c r="GE747" s="382"/>
      <c r="GF747" s="645"/>
      <c r="GG747" s="439"/>
      <c r="GH747" s="439"/>
      <c r="GI747" s="429"/>
      <c r="GJ747" s="382"/>
      <c r="GK747" s="426"/>
      <c r="GL747" s="646"/>
      <c r="GM747" s="643"/>
      <c r="GN747" s="644"/>
      <c r="GO747" s="429"/>
      <c r="GP747" s="382"/>
      <c r="GQ747" s="429"/>
      <c r="GR747" s="382"/>
      <c r="GS747" s="382"/>
      <c r="GT747" s="382"/>
      <c r="GU747" s="635"/>
      <c r="GV747" s="382"/>
      <c r="GW747" s="382"/>
      <c r="GX747" s="382"/>
      <c r="GY747" s="635"/>
      <c r="GZ747" s="382"/>
      <c r="HA747" s="382"/>
      <c r="HB747" s="382"/>
      <c r="HC747" s="635"/>
      <c r="HD747" s="382"/>
      <c r="HE747" s="382"/>
      <c r="HF747" s="382"/>
      <c r="HG747" s="635"/>
      <c r="HH747" s="382"/>
      <c r="HI747" s="636"/>
      <c r="HJ747" s="382"/>
      <c r="HK747" s="382"/>
      <c r="HL747" s="645"/>
      <c r="HM747" s="439"/>
      <c r="HN747" s="439"/>
      <c r="HO747" s="429"/>
      <c r="HP747" s="382"/>
      <c r="HQ747" s="426"/>
      <c r="HR747" s="646"/>
      <c r="HS747" s="643"/>
      <c r="HT747" s="644"/>
      <c r="HU747" s="429"/>
      <c r="HV747" s="382"/>
      <c r="HW747" s="429"/>
      <c r="HX747" s="382"/>
      <c r="HY747" s="382"/>
      <c r="HZ747" s="382"/>
      <c r="IA747" s="635"/>
      <c r="IB747" s="382"/>
      <c r="IC747" s="382"/>
      <c r="ID747" s="382"/>
      <c r="IE747" s="635"/>
      <c r="IF747" s="382"/>
      <c r="IG747" s="382"/>
      <c r="IH747" s="382"/>
      <c r="II747" s="635"/>
      <c r="IJ747" s="382"/>
      <c r="IK747" s="382"/>
      <c r="IL747" s="382"/>
      <c r="IM747" s="635"/>
      <c r="IN747" s="382"/>
      <c r="IO747" s="636"/>
      <c r="IP747" s="382"/>
      <c r="IQ747" s="382"/>
      <c r="IR747" s="645"/>
      <c r="IS747" s="439"/>
      <c r="IT747" s="439"/>
      <c r="IU747" s="429"/>
      <c r="IV747" s="382"/>
    </row>
    <row r="748" spans="1:34" s="60" customFormat="1" ht="56.25">
      <c r="A748" s="335" t="s">
        <v>1479</v>
      </c>
      <c r="B748" s="336" t="s">
        <v>1462</v>
      </c>
      <c r="C748" s="335" t="s">
        <v>1474</v>
      </c>
      <c r="D748" s="337" t="s">
        <v>2376</v>
      </c>
      <c r="E748" s="338" t="s">
        <v>1886</v>
      </c>
      <c r="F748" s="335">
        <v>168</v>
      </c>
      <c r="G748" s="335" t="s">
        <v>405</v>
      </c>
      <c r="H748" s="346">
        <v>0</v>
      </c>
      <c r="I748" s="346">
        <v>0</v>
      </c>
      <c r="J748" s="346">
        <v>10</v>
      </c>
      <c r="K748" s="347">
        <f>H748+I748+J748</f>
        <v>10</v>
      </c>
      <c r="L748" s="346">
        <v>0</v>
      </c>
      <c r="M748" s="346">
        <v>10</v>
      </c>
      <c r="N748" s="346">
        <v>10</v>
      </c>
      <c r="O748" s="347">
        <f>L748+M748+N748</f>
        <v>20</v>
      </c>
      <c r="P748" s="346">
        <v>11</v>
      </c>
      <c r="Q748" s="348">
        <v>10</v>
      </c>
      <c r="R748" s="348">
        <v>11</v>
      </c>
      <c r="S748" s="349">
        <f>P748+Q748+R748</f>
        <v>32</v>
      </c>
      <c r="T748" s="348">
        <v>10</v>
      </c>
      <c r="U748" s="348">
        <v>10</v>
      </c>
      <c r="V748" s="348">
        <v>10</v>
      </c>
      <c r="W748" s="349">
        <f>T748+U748+V748</f>
        <v>30</v>
      </c>
      <c r="X748" s="348">
        <f>K748+O748+S748+W748</f>
        <v>92</v>
      </c>
      <c r="Y748" s="544">
        <v>30</v>
      </c>
      <c r="Z748" s="312">
        <v>29401000000</v>
      </c>
      <c r="AA748" s="350" t="s">
        <v>50</v>
      </c>
      <c r="AB748" s="342">
        <v>2000</v>
      </c>
      <c r="AC748" s="343">
        <v>42064</v>
      </c>
      <c r="AD748" s="343">
        <v>42430</v>
      </c>
      <c r="AE748" s="343">
        <v>42430</v>
      </c>
      <c r="AF748" s="344" t="s">
        <v>1887</v>
      </c>
      <c r="AG748" s="312" t="s">
        <v>1626</v>
      </c>
      <c r="AH748" s="344" t="s">
        <v>2377</v>
      </c>
    </row>
    <row r="749" spans="1:34" s="60" customFormat="1" ht="18.75">
      <c r="A749" s="50" t="s">
        <v>1480</v>
      </c>
      <c r="B749" s="120" t="s">
        <v>1462</v>
      </c>
      <c r="C749" s="50" t="s">
        <v>1476</v>
      </c>
      <c r="D749" s="199" t="s">
        <v>1902</v>
      </c>
      <c r="E749" s="121"/>
      <c r="F749" s="55">
        <v>168</v>
      </c>
      <c r="G749" s="55" t="s">
        <v>405</v>
      </c>
      <c r="H749" s="122">
        <v>0.33</v>
      </c>
      <c r="I749" s="122">
        <v>0.33</v>
      </c>
      <c r="J749" s="122">
        <v>0.33</v>
      </c>
      <c r="K749" s="122">
        <f t="shared" si="16"/>
        <v>0.99</v>
      </c>
      <c r="L749" s="122">
        <v>0.33</v>
      </c>
      <c r="M749" s="122"/>
      <c r="N749" s="122"/>
      <c r="O749" s="122">
        <f>N749+M749+L749</f>
        <v>0.33</v>
      </c>
      <c r="P749" s="122"/>
      <c r="Q749" s="123"/>
      <c r="R749" s="123"/>
      <c r="S749" s="123">
        <f t="shared" si="17"/>
        <v>0</v>
      </c>
      <c r="T749" s="123">
        <v>0.33</v>
      </c>
      <c r="U749" s="123">
        <v>0.33</v>
      </c>
      <c r="V749" s="123">
        <v>0.33</v>
      </c>
      <c r="W749" s="123">
        <f t="shared" si="18"/>
        <v>0.99</v>
      </c>
      <c r="X749" s="123">
        <f t="shared" si="19"/>
        <v>2.31</v>
      </c>
      <c r="Y749" s="552">
        <f t="shared" si="20"/>
        <v>0.99</v>
      </c>
      <c r="Z749" s="114">
        <v>29401000000</v>
      </c>
      <c r="AA749" s="114" t="s">
        <v>50</v>
      </c>
      <c r="AB749" s="264">
        <f t="shared" si="15"/>
        <v>709.5</v>
      </c>
      <c r="AC749" s="83">
        <v>215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34" s="60" customFormat="1" ht="195" customHeight="1">
      <c r="A750" s="50" t="s">
        <v>1481</v>
      </c>
      <c r="B750" s="120" t="s">
        <v>1462</v>
      </c>
      <c r="C750" s="50" t="s">
        <v>1471</v>
      </c>
      <c r="D750" s="199" t="s">
        <v>1903</v>
      </c>
      <c r="E750" s="121" t="s">
        <v>1904</v>
      </c>
      <c r="F750" s="55">
        <v>168</v>
      </c>
      <c r="G750" s="55" t="s">
        <v>405</v>
      </c>
      <c r="H750" s="122">
        <v>0</v>
      </c>
      <c r="I750" s="122">
        <v>5</v>
      </c>
      <c r="J750" s="122">
        <v>0</v>
      </c>
      <c r="K750" s="236">
        <f t="shared" si="16"/>
        <v>5</v>
      </c>
      <c r="L750" s="122"/>
      <c r="M750" s="122">
        <v>0</v>
      </c>
      <c r="N750" s="122">
        <v>0</v>
      </c>
      <c r="O750" s="236">
        <f aca="true" t="shared" si="21" ref="O750:O755">L750+M750+N750</f>
        <v>0</v>
      </c>
      <c r="P750" s="122">
        <v>0</v>
      </c>
      <c r="Q750" s="123">
        <v>0</v>
      </c>
      <c r="R750" s="123">
        <v>0</v>
      </c>
      <c r="S750" s="229">
        <v>0</v>
      </c>
      <c r="T750" s="123">
        <v>0</v>
      </c>
      <c r="U750" s="123">
        <v>0</v>
      </c>
      <c r="V750" s="123">
        <v>0</v>
      </c>
      <c r="W750" s="229">
        <v>0</v>
      </c>
      <c r="X750" s="123">
        <f t="shared" si="19"/>
        <v>5</v>
      </c>
      <c r="Y750" s="552">
        <f t="shared" si="20"/>
        <v>5</v>
      </c>
      <c r="Z750" s="114">
        <v>29401000000</v>
      </c>
      <c r="AA750" s="114" t="s">
        <v>50</v>
      </c>
      <c r="AB750" s="264">
        <f t="shared" si="15"/>
        <v>1420</v>
      </c>
      <c r="AC750" s="83">
        <v>142</v>
      </c>
      <c r="AD750" s="57">
        <v>42005</v>
      </c>
      <c r="AE750" s="124">
        <v>42064</v>
      </c>
      <c r="AF750" s="115" t="s">
        <v>1887</v>
      </c>
      <c r="AG750" s="115" t="s">
        <v>1626</v>
      </c>
      <c r="AH750" s="327"/>
    </row>
    <row r="751" spans="1:256" s="471" customFormat="1" ht="82.5" customHeight="1" outlineLevel="1">
      <c r="A751" s="335" t="s">
        <v>1482</v>
      </c>
      <c r="B751" s="336" t="s">
        <v>2598</v>
      </c>
      <c r="C751" s="335" t="s">
        <v>2608</v>
      </c>
      <c r="D751" s="337" t="s">
        <v>2609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100</v>
      </c>
      <c r="Z751" s="312">
        <v>29401000000</v>
      </c>
      <c r="AA751" s="312" t="s">
        <v>50</v>
      </c>
      <c r="AB751" s="342">
        <v>1400</v>
      </c>
      <c r="AC751" s="343">
        <v>42430</v>
      </c>
      <c r="AD751" s="343">
        <v>42430</v>
      </c>
      <c r="AE751" s="343">
        <v>42795</v>
      </c>
      <c r="AF751" s="344" t="s">
        <v>1888</v>
      </c>
      <c r="AG751" s="312" t="s">
        <v>1626</v>
      </c>
      <c r="AH751" s="647" t="s">
        <v>2612</v>
      </c>
      <c r="AI751" s="426"/>
      <c r="AJ751" s="63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438"/>
      <c r="BI751" s="439"/>
      <c r="BJ751" s="439"/>
      <c r="BK751" s="429"/>
      <c r="BL751" s="382"/>
      <c r="BM751" s="426"/>
      <c r="BN751" s="440"/>
      <c r="BO751" s="426"/>
      <c r="BP751" s="63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438"/>
      <c r="CO751" s="439"/>
      <c r="CP751" s="439"/>
      <c r="CQ751" s="429"/>
      <c r="CR751" s="382"/>
      <c r="CS751" s="426"/>
      <c r="CT751" s="440"/>
      <c r="CU751" s="426"/>
      <c r="CV751" s="63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438"/>
      <c r="DU751" s="439"/>
      <c r="DV751" s="439"/>
      <c r="DW751" s="429"/>
      <c r="DX751" s="382"/>
      <c r="DY751" s="426"/>
      <c r="DZ751" s="440"/>
      <c r="EA751" s="426"/>
      <c r="EB751" s="63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438"/>
      <c r="FA751" s="439"/>
      <c r="FB751" s="439"/>
      <c r="FC751" s="429"/>
      <c r="FD751" s="382"/>
      <c r="FE751" s="426"/>
      <c r="FF751" s="440"/>
      <c r="FG751" s="426"/>
      <c r="FH751" s="63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438"/>
      <c r="GG751" s="439"/>
      <c r="GH751" s="439"/>
      <c r="GI751" s="429"/>
      <c r="GJ751" s="382"/>
      <c r="GK751" s="426"/>
      <c r="GL751" s="440"/>
      <c r="GM751" s="426"/>
      <c r="GN751" s="63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438"/>
      <c r="HM751" s="439"/>
      <c r="HN751" s="439"/>
      <c r="HO751" s="429"/>
      <c r="HP751" s="382"/>
      <c r="HQ751" s="426"/>
      <c r="HR751" s="440"/>
      <c r="HS751" s="426"/>
      <c r="HT751" s="63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438"/>
      <c r="IS751" s="439"/>
      <c r="IT751" s="439"/>
      <c r="IU751" s="429"/>
      <c r="IV751" s="382"/>
    </row>
    <row r="752" spans="1:256" s="471" customFormat="1" ht="81" customHeight="1">
      <c r="A752" s="335" t="s">
        <v>1892</v>
      </c>
      <c r="B752" s="637" t="s">
        <v>2598</v>
      </c>
      <c r="C752" s="312" t="s">
        <v>2610</v>
      </c>
      <c r="D752" s="638" t="s">
        <v>2611</v>
      </c>
      <c r="E752" s="632" t="s">
        <v>1886</v>
      </c>
      <c r="F752" s="312" t="s">
        <v>946</v>
      </c>
      <c r="G752" s="344" t="s">
        <v>405</v>
      </c>
      <c r="H752" s="312">
        <v>0</v>
      </c>
      <c r="I752" s="312">
        <v>0</v>
      </c>
      <c r="J752" s="312">
        <v>0</v>
      </c>
      <c r="K752" s="534">
        <v>0</v>
      </c>
      <c r="L752" s="312">
        <v>0</v>
      </c>
      <c r="M752" s="312">
        <v>0</v>
      </c>
      <c r="N752" s="312">
        <v>0</v>
      </c>
      <c r="O752" s="534">
        <v>0</v>
      </c>
      <c r="P752" s="312">
        <v>0</v>
      </c>
      <c r="Q752" s="312">
        <v>0</v>
      </c>
      <c r="R752" s="312">
        <v>0</v>
      </c>
      <c r="S752" s="534">
        <v>0</v>
      </c>
      <c r="T752" s="312">
        <v>0</v>
      </c>
      <c r="U752" s="312">
        <v>0</v>
      </c>
      <c r="V752" s="312">
        <v>0</v>
      </c>
      <c r="W752" s="534">
        <v>0</v>
      </c>
      <c r="X752" s="633">
        <v>0</v>
      </c>
      <c r="Y752" s="633">
        <v>2</v>
      </c>
      <c r="Z752" s="312">
        <v>29401000000</v>
      </c>
      <c r="AA752" s="639" t="s">
        <v>50</v>
      </c>
      <c r="AB752" s="640">
        <v>600</v>
      </c>
      <c r="AC752" s="641">
        <v>42430</v>
      </c>
      <c r="AD752" s="343">
        <v>42430</v>
      </c>
      <c r="AE752" s="343">
        <v>42705</v>
      </c>
      <c r="AF752" s="642" t="s">
        <v>1888</v>
      </c>
      <c r="AG752" s="312" t="s">
        <v>1626</v>
      </c>
      <c r="AH752" s="647" t="s">
        <v>2613</v>
      </c>
      <c r="AI752" s="643"/>
      <c r="AJ752" s="644"/>
      <c r="AK752" s="429"/>
      <c r="AL752" s="382"/>
      <c r="AM752" s="429"/>
      <c r="AN752" s="382"/>
      <c r="AO752" s="382"/>
      <c r="AP752" s="382"/>
      <c r="AQ752" s="635"/>
      <c r="AR752" s="382"/>
      <c r="AS752" s="382"/>
      <c r="AT752" s="382"/>
      <c r="AU752" s="635"/>
      <c r="AV752" s="382"/>
      <c r="AW752" s="382"/>
      <c r="AX752" s="382"/>
      <c r="AY752" s="635"/>
      <c r="AZ752" s="382"/>
      <c r="BA752" s="382"/>
      <c r="BB752" s="382"/>
      <c r="BC752" s="635"/>
      <c r="BD752" s="382"/>
      <c r="BE752" s="636"/>
      <c r="BF752" s="382"/>
      <c r="BG752" s="382"/>
      <c r="BH752" s="645"/>
      <c r="BI752" s="439"/>
      <c r="BJ752" s="439"/>
      <c r="BK752" s="429"/>
      <c r="BL752" s="382"/>
      <c r="BM752" s="426"/>
      <c r="BN752" s="646"/>
      <c r="BO752" s="643"/>
      <c r="BP752" s="644"/>
      <c r="BQ752" s="429"/>
      <c r="BR752" s="382"/>
      <c r="BS752" s="429"/>
      <c r="BT752" s="382"/>
      <c r="BU752" s="382"/>
      <c r="BV752" s="382"/>
      <c r="BW752" s="635"/>
      <c r="BX752" s="382"/>
      <c r="BY752" s="382"/>
      <c r="BZ752" s="382"/>
      <c r="CA752" s="635"/>
      <c r="CB752" s="382"/>
      <c r="CC752" s="382"/>
      <c r="CD752" s="382"/>
      <c r="CE752" s="635"/>
      <c r="CF752" s="382"/>
      <c r="CG752" s="382"/>
      <c r="CH752" s="382"/>
      <c r="CI752" s="635"/>
      <c r="CJ752" s="382"/>
      <c r="CK752" s="636"/>
      <c r="CL752" s="382"/>
      <c r="CM752" s="382"/>
      <c r="CN752" s="645"/>
      <c r="CO752" s="439"/>
      <c r="CP752" s="439"/>
      <c r="CQ752" s="429"/>
      <c r="CR752" s="382"/>
      <c r="CS752" s="426"/>
      <c r="CT752" s="646"/>
      <c r="CU752" s="643"/>
      <c r="CV752" s="644"/>
      <c r="CW752" s="429"/>
      <c r="CX752" s="382"/>
      <c r="CY752" s="429"/>
      <c r="CZ752" s="382"/>
      <c r="DA752" s="382"/>
      <c r="DB752" s="382"/>
      <c r="DC752" s="635"/>
      <c r="DD752" s="382"/>
      <c r="DE752" s="382"/>
      <c r="DF752" s="382"/>
      <c r="DG752" s="635"/>
      <c r="DH752" s="382"/>
      <c r="DI752" s="382"/>
      <c r="DJ752" s="382"/>
      <c r="DK752" s="635"/>
      <c r="DL752" s="382"/>
      <c r="DM752" s="382"/>
      <c r="DN752" s="382"/>
      <c r="DO752" s="635"/>
      <c r="DP752" s="382"/>
      <c r="DQ752" s="636"/>
      <c r="DR752" s="382"/>
      <c r="DS752" s="382"/>
      <c r="DT752" s="645"/>
      <c r="DU752" s="439"/>
      <c r="DV752" s="439"/>
      <c r="DW752" s="429"/>
      <c r="DX752" s="382"/>
      <c r="DY752" s="426"/>
      <c r="DZ752" s="646"/>
      <c r="EA752" s="643"/>
      <c r="EB752" s="644"/>
      <c r="EC752" s="429"/>
      <c r="ED752" s="382"/>
      <c r="EE752" s="429"/>
      <c r="EF752" s="382"/>
      <c r="EG752" s="382"/>
      <c r="EH752" s="382"/>
      <c r="EI752" s="635"/>
      <c r="EJ752" s="382"/>
      <c r="EK752" s="382"/>
      <c r="EL752" s="382"/>
      <c r="EM752" s="635"/>
      <c r="EN752" s="382"/>
      <c r="EO752" s="382"/>
      <c r="EP752" s="382"/>
      <c r="EQ752" s="635"/>
      <c r="ER752" s="382"/>
      <c r="ES752" s="382"/>
      <c r="ET752" s="382"/>
      <c r="EU752" s="635"/>
      <c r="EV752" s="382"/>
      <c r="EW752" s="636"/>
      <c r="EX752" s="382"/>
      <c r="EY752" s="382"/>
      <c r="EZ752" s="645"/>
      <c r="FA752" s="439"/>
      <c r="FB752" s="439"/>
      <c r="FC752" s="429"/>
      <c r="FD752" s="382"/>
      <c r="FE752" s="426"/>
      <c r="FF752" s="646"/>
      <c r="FG752" s="643"/>
      <c r="FH752" s="644"/>
      <c r="FI752" s="429"/>
      <c r="FJ752" s="382"/>
      <c r="FK752" s="429"/>
      <c r="FL752" s="382"/>
      <c r="FM752" s="382"/>
      <c r="FN752" s="382"/>
      <c r="FO752" s="635"/>
      <c r="FP752" s="382"/>
      <c r="FQ752" s="382"/>
      <c r="FR752" s="382"/>
      <c r="FS752" s="635"/>
      <c r="FT752" s="382"/>
      <c r="FU752" s="382"/>
      <c r="FV752" s="382"/>
      <c r="FW752" s="635"/>
      <c r="FX752" s="382"/>
      <c r="FY752" s="382"/>
      <c r="FZ752" s="382"/>
      <c r="GA752" s="635"/>
      <c r="GB752" s="382"/>
      <c r="GC752" s="636"/>
      <c r="GD752" s="382"/>
      <c r="GE752" s="382"/>
      <c r="GF752" s="645"/>
      <c r="GG752" s="439"/>
      <c r="GH752" s="439"/>
      <c r="GI752" s="429"/>
      <c r="GJ752" s="382"/>
      <c r="GK752" s="426"/>
      <c r="GL752" s="646"/>
      <c r="GM752" s="643"/>
      <c r="GN752" s="644"/>
      <c r="GO752" s="429"/>
      <c r="GP752" s="382"/>
      <c r="GQ752" s="429"/>
      <c r="GR752" s="382"/>
      <c r="GS752" s="382"/>
      <c r="GT752" s="382"/>
      <c r="GU752" s="635"/>
      <c r="GV752" s="382"/>
      <c r="GW752" s="382"/>
      <c r="GX752" s="382"/>
      <c r="GY752" s="635"/>
      <c r="GZ752" s="382"/>
      <c r="HA752" s="382"/>
      <c r="HB752" s="382"/>
      <c r="HC752" s="635"/>
      <c r="HD752" s="382"/>
      <c r="HE752" s="382"/>
      <c r="HF752" s="382"/>
      <c r="HG752" s="635"/>
      <c r="HH752" s="382"/>
      <c r="HI752" s="636"/>
      <c r="HJ752" s="382"/>
      <c r="HK752" s="382"/>
      <c r="HL752" s="645"/>
      <c r="HM752" s="439"/>
      <c r="HN752" s="439"/>
      <c r="HO752" s="429"/>
      <c r="HP752" s="382"/>
      <c r="HQ752" s="426"/>
      <c r="HR752" s="646"/>
      <c r="HS752" s="643"/>
      <c r="HT752" s="644"/>
      <c r="HU752" s="429"/>
      <c r="HV752" s="382"/>
      <c r="HW752" s="429"/>
      <c r="HX752" s="382"/>
      <c r="HY752" s="382"/>
      <c r="HZ752" s="382"/>
      <c r="IA752" s="635"/>
      <c r="IB752" s="382"/>
      <c r="IC752" s="382"/>
      <c r="ID752" s="382"/>
      <c r="IE752" s="635"/>
      <c r="IF752" s="382"/>
      <c r="IG752" s="382"/>
      <c r="IH752" s="382"/>
      <c r="II752" s="635"/>
      <c r="IJ752" s="382"/>
      <c r="IK752" s="382"/>
      <c r="IL752" s="382"/>
      <c r="IM752" s="635"/>
      <c r="IN752" s="382"/>
      <c r="IO752" s="636"/>
      <c r="IP752" s="382"/>
      <c r="IQ752" s="382"/>
      <c r="IR752" s="645"/>
      <c r="IS752" s="439"/>
      <c r="IT752" s="439"/>
      <c r="IU752" s="429"/>
      <c r="IV752" s="382"/>
    </row>
    <row r="753" spans="1:34" s="60" customFormat="1" ht="56.25">
      <c r="A753" s="50" t="s">
        <v>1959</v>
      </c>
      <c r="B753" s="120" t="s">
        <v>1943</v>
      </c>
      <c r="C753" s="50" t="s">
        <v>1937</v>
      </c>
      <c r="D753" s="201" t="s">
        <v>1938</v>
      </c>
      <c r="E753" s="147"/>
      <c r="F753" s="147" t="s">
        <v>946</v>
      </c>
      <c r="G753" s="147" t="s">
        <v>405</v>
      </c>
      <c r="H753" s="148">
        <v>0</v>
      </c>
      <c r="I753" s="148">
        <v>0</v>
      </c>
      <c r="J753" s="148">
        <v>0</v>
      </c>
      <c r="K753" s="237">
        <v>0</v>
      </c>
      <c r="L753" s="148">
        <v>0</v>
      </c>
      <c r="M753" s="148">
        <v>0</v>
      </c>
      <c r="N753" s="148">
        <v>0</v>
      </c>
      <c r="O753" s="237">
        <f t="shared" si="21"/>
        <v>0</v>
      </c>
      <c r="P753" s="148">
        <v>0</v>
      </c>
      <c r="Q753" s="149">
        <v>0</v>
      </c>
      <c r="R753" s="150">
        <v>0</v>
      </c>
      <c r="S753" s="230">
        <v>0</v>
      </c>
      <c r="T753" s="150">
        <v>0</v>
      </c>
      <c r="U753" s="150">
        <v>0</v>
      </c>
      <c r="V753" s="150">
        <v>0</v>
      </c>
      <c r="W753" s="230">
        <v>0</v>
      </c>
      <c r="X753" s="149">
        <v>0</v>
      </c>
      <c r="Y753" s="553">
        <v>490</v>
      </c>
      <c r="Z753" s="151">
        <v>29401000000</v>
      </c>
      <c r="AA753" s="152" t="s">
        <v>50</v>
      </c>
      <c r="AB753" s="264">
        <f t="shared" si="15"/>
        <v>4753</v>
      </c>
      <c r="AC753" s="83">
        <v>9.7</v>
      </c>
      <c r="AD753" s="153" t="s">
        <v>1939</v>
      </c>
      <c r="AE753" s="154">
        <v>42125</v>
      </c>
      <c r="AF753" s="155" t="s">
        <v>1887</v>
      </c>
      <c r="AG753" s="156" t="s">
        <v>1626</v>
      </c>
      <c r="AH753" s="327"/>
    </row>
    <row r="754" spans="1:34" s="60" customFormat="1" ht="375">
      <c r="A754" s="50" t="s">
        <v>1893</v>
      </c>
      <c r="B754" s="120" t="s">
        <v>1462</v>
      </c>
      <c r="C754" s="50"/>
      <c r="D754" s="199" t="s">
        <v>1905</v>
      </c>
      <c r="E754" s="121" t="s">
        <v>1906</v>
      </c>
      <c r="F754" s="50">
        <v>168</v>
      </c>
      <c r="G754" s="50" t="s">
        <v>405</v>
      </c>
      <c r="H754" s="125">
        <v>0.3</v>
      </c>
      <c r="I754" s="125">
        <v>0.3</v>
      </c>
      <c r="J754" s="125">
        <v>0.3</v>
      </c>
      <c r="K754" s="235">
        <f t="shared" si="16"/>
        <v>0.8999999999999999</v>
      </c>
      <c r="L754" s="125">
        <v>0.39</v>
      </c>
      <c r="M754" s="125">
        <v>1.3</v>
      </c>
      <c r="N754" s="125">
        <v>1.2</v>
      </c>
      <c r="O754" s="235">
        <f t="shared" si="21"/>
        <v>2.8899999999999997</v>
      </c>
      <c r="P754" s="125">
        <v>1.2</v>
      </c>
      <c r="Q754" s="126">
        <v>0.2</v>
      </c>
      <c r="R754" s="126">
        <v>0.3</v>
      </c>
      <c r="S754" s="227">
        <f>P754+Q754+R754</f>
        <v>1.7</v>
      </c>
      <c r="T754" s="114">
        <v>0.3</v>
      </c>
      <c r="U754" s="114">
        <v>0.3</v>
      </c>
      <c r="V754" s="114">
        <v>0.3</v>
      </c>
      <c r="W754" s="227">
        <f>T754+U754+V754</f>
        <v>0.8999999999999999</v>
      </c>
      <c r="X754" s="113">
        <f t="shared" si="19"/>
        <v>6.389999999999999</v>
      </c>
      <c r="Y754" s="549">
        <f>K754</f>
        <v>0.8999999999999999</v>
      </c>
      <c r="Z754" s="114">
        <v>29401000000</v>
      </c>
      <c r="AA754" s="114" t="s">
        <v>50</v>
      </c>
      <c r="AB754" s="264">
        <f t="shared" si="15"/>
        <v>0.24056999999999998</v>
      </c>
      <c r="AC754" s="83">
        <v>0.033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60" customFormat="1" ht="206.25">
      <c r="A755" s="50" t="s">
        <v>1894</v>
      </c>
      <c r="B755" s="120"/>
      <c r="C755" s="50"/>
      <c r="D755" s="199" t="s">
        <v>1907</v>
      </c>
      <c r="E755" s="121" t="s">
        <v>1908</v>
      </c>
      <c r="F755" s="55">
        <v>168</v>
      </c>
      <c r="G755" s="55" t="s">
        <v>405</v>
      </c>
      <c r="H755" s="122">
        <v>0.32</v>
      </c>
      <c r="I755" s="122">
        <v>0.32</v>
      </c>
      <c r="J755" s="122">
        <v>0.31</v>
      </c>
      <c r="K755" s="236">
        <f t="shared" si="16"/>
        <v>0.95</v>
      </c>
      <c r="L755" s="122">
        <v>0.31</v>
      </c>
      <c r="M755" s="122">
        <v>0.31</v>
      </c>
      <c r="N755" s="122"/>
      <c r="O755" s="236">
        <f t="shared" si="21"/>
        <v>0.62</v>
      </c>
      <c r="P755" s="122"/>
      <c r="Q755" s="123"/>
      <c r="R755" s="123"/>
      <c r="S755" s="229">
        <f>P755+Q755+R755</f>
        <v>0</v>
      </c>
      <c r="T755" s="123">
        <v>0.31</v>
      </c>
      <c r="U755" s="123">
        <v>0.31</v>
      </c>
      <c r="V755" s="123">
        <v>0.31</v>
      </c>
      <c r="W755" s="229">
        <f>T755+U755+V755</f>
        <v>0.9299999999999999</v>
      </c>
      <c r="X755" s="123">
        <f t="shared" si="19"/>
        <v>2.5</v>
      </c>
      <c r="Y755" s="552">
        <f>K755</f>
        <v>0.95</v>
      </c>
      <c r="Z755" s="114">
        <v>29401000000</v>
      </c>
      <c r="AA755" s="114" t="s">
        <v>50</v>
      </c>
      <c r="AB755" s="264">
        <f t="shared" si="15"/>
        <v>0.04485</v>
      </c>
      <c r="AC755" s="83">
        <v>0.013</v>
      </c>
      <c r="AD755" s="57">
        <v>42005</v>
      </c>
      <c r="AE755" s="124">
        <v>42064</v>
      </c>
      <c r="AF755" s="115" t="s">
        <v>1887</v>
      </c>
      <c r="AG755" s="115" t="s">
        <v>1626</v>
      </c>
      <c r="AH755" s="327"/>
    </row>
    <row r="756" spans="1:34" s="345" customFormat="1" ht="48" customHeight="1">
      <c r="A756" s="335" t="s">
        <v>1895</v>
      </c>
      <c r="B756" s="336" t="s">
        <v>1462</v>
      </c>
      <c r="C756" s="335" t="s">
        <v>2456</v>
      </c>
      <c r="D756" s="365" t="s">
        <v>2457</v>
      </c>
      <c r="E756" s="339" t="s">
        <v>1886</v>
      </c>
      <c r="F756" s="312">
        <v>168</v>
      </c>
      <c r="G756" s="312" t="s">
        <v>405</v>
      </c>
      <c r="H756" s="366">
        <v>0</v>
      </c>
      <c r="I756" s="366">
        <v>0</v>
      </c>
      <c r="J756" s="366">
        <v>0</v>
      </c>
      <c r="K756" s="304">
        <v>0</v>
      </c>
      <c r="L756" s="366">
        <v>0</v>
      </c>
      <c r="M756" s="366">
        <v>0</v>
      </c>
      <c r="N756" s="366">
        <v>0</v>
      </c>
      <c r="O756" s="304">
        <v>0</v>
      </c>
      <c r="P756" s="367">
        <v>2.5</v>
      </c>
      <c r="Q756" s="368">
        <v>0</v>
      </c>
      <c r="R756" s="368">
        <v>0</v>
      </c>
      <c r="S756" s="369">
        <v>2.5</v>
      </c>
      <c r="T756" s="370">
        <v>0</v>
      </c>
      <c r="U756" s="370">
        <v>0</v>
      </c>
      <c r="V756" s="367">
        <v>2.5</v>
      </c>
      <c r="W756" s="369">
        <v>2.5</v>
      </c>
      <c r="X756" s="371">
        <v>5</v>
      </c>
      <c r="Y756" s="554">
        <v>0</v>
      </c>
      <c r="Z756" s="312">
        <v>29401000000</v>
      </c>
      <c r="AA756" s="312" t="s">
        <v>50</v>
      </c>
      <c r="AB756" s="342">
        <v>1550</v>
      </c>
      <c r="AC756" s="372"/>
      <c r="AD756" s="343">
        <v>42186</v>
      </c>
      <c r="AE756" s="343">
        <v>42705</v>
      </c>
      <c r="AF756" s="344" t="s">
        <v>1887</v>
      </c>
      <c r="AG756" s="312" t="s">
        <v>1626</v>
      </c>
      <c r="AH756" s="58" t="s">
        <v>2458</v>
      </c>
    </row>
    <row r="757" spans="1:256" s="362" customFormat="1" ht="86.25" customHeight="1">
      <c r="A757" s="335" t="s">
        <v>2488</v>
      </c>
      <c r="B757" s="336" t="s">
        <v>1462</v>
      </c>
      <c r="C757" s="335" t="s">
        <v>1466</v>
      </c>
      <c r="D757" s="422" t="s">
        <v>2489</v>
      </c>
      <c r="E757" s="423" t="s">
        <v>2490</v>
      </c>
      <c r="F757" s="312">
        <v>168</v>
      </c>
      <c r="G757" s="344" t="s">
        <v>405</v>
      </c>
      <c r="H757" s="424">
        <v>0</v>
      </c>
      <c r="I757" s="424">
        <v>0</v>
      </c>
      <c r="J757" s="424">
        <v>0</v>
      </c>
      <c r="K757" s="441">
        <f>H757+I757+J757</f>
        <v>0</v>
      </c>
      <c r="L757" s="424">
        <v>0</v>
      </c>
      <c r="M757" s="424">
        <v>0</v>
      </c>
      <c r="N757" s="424">
        <v>0</v>
      </c>
      <c r="O757" s="441">
        <v>0</v>
      </c>
      <c r="P757" s="424">
        <v>0</v>
      </c>
      <c r="Q757" s="425">
        <v>0</v>
      </c>
      <c r="R757" s="348">
        <v>154</v>
      </c>
      <c r="S757" s="349">
        <f>P757+Q757+R757</f>
        <v>154</v>
      </c>
      <c r="T757" s="348">
        <v>198</v>
      </c>
      <c r="U757" s="348">
        <v>0</v>
      </c>
      <c r="V757" s="348">
        <v>0</v>
      </c>
      <c r="W757" s="349">
        <v>198</v>
      </c>
      <c r="X757" s="442">
        <f>K757+O757+S757+W757</f>
        <v>352</v>
      </c>
      <c r="Y757" s="555">
        <f>K757</f>
        <v>0</v>
      </c>
      <c r="Z757" s="350">
        <v>29401000000</v>
      </c>
      <c r="AA757" s="312" t="s">
        <v>50</v>
      </c>
      <c r="AB757" s="342">
        <v>4928</v>
      </c>
      <c r="AC757" s="343">
        <v>42217</v>
      </c>
      <c r="AD757" s="343">
        <v>42339</v>
      </c>
      <c r="AE757" s="308"/>
      <c r="AF757" s="344" t="s">
        <v>2491</v>
      </c>
      <c r="AG757" s="312" t="s">
        <v>1626</v>
      </c>
      <c r="AH757" s="59" t="s">
        <v>2492</v>
      </c>
      <c r="AI757" s="426"/>
      <c r="AJ757" s="427"/>
      <c r="AK757" s="428"/>
      <c r="AL757" s="382"/>
      <c r="AM757" s="429"/>
      <c r="AN757" s="430"/>
      <c r="AO757" s="430"/>
      <c r="AP757" s="430"/>
      <c r="AQ757" s="431"/>
      <c r="AR757" s="430"/>
      <c r="AS757" s="430"/>
      <c r="AT757" s="430"/>
      <c r="AU757" s="431"/>
      <c r="AV757" s="430"/>
      <c r="AW757" s="432"/>
      <c r="AX757" s="433"/>
      <c r="AY757" s="434"/>
      <c r="AZ757" s="433"/>
      <c r="BA757" s="433"/>
      <c r="BB757" s="433"/>
      <c r="BC757" s="434"/>
      <c r="BD757" s="435"/>
      <c r="BE757" s="436"/>
      <c r="BF757" s="437"/>
      <c r="BG757" s="437"/>
      <c r="BH757" s="438"/>
      <c r="BI757" s="439"/>
      <c r="BJ757" s="439"/>
      <c r="BK757" s="429"/>
      <c r="BL757" s="382"/>
      <c r="BM757" s="426"/>
      <c r="BN757" s="440"/>
      <c r="BO757" s="426"/>
      <c r="BP757" s="427"/>
      <c r="BQ757" s="428"/>
      <c r="BR757" s="382"/>
      <c r="BS757" s="429"/>
      <c r="BT757" s="430"/>
      <c r="BU757" s="430"/>
      <c r="BV757" s="430"/>
      <c r="BW757" s="431"/>
      <c r="BX757" s="430"/>
      <c r="BY757" s="430"/>
      <c r="BZ757" s="430"/>
      <c r="CA757" s="431"/>
      <c r="CB757" s="430"/>
      <c r="CC757" s="432"/>
      <c r="CD757" s="433"/>
      <c r="CE757" s="434"/>
      <c r="CF757" s="433"/>
      <c r="CG757" s="433"/>
      <c r="CH757" s="433"/>
      <c r="CI757" s="434"/>
      <c r="CJ757" s="435"/>
      <c r="CK757" s="436"/>
      <c r="CL757" s="437"/>
      <c r="CM757" s="437"/>
      <c r="CN757" s="438"/>
      <c r="CO757" s="439"/>
      <c r="CP757" s="439"/>
      <c r="CQ757" s="429"/>
      <c r="CR757" s="382"/>
      <c r="CS757" s="426"/>
      <c r="CT757" s="440"/>
      <c r="CU757" s="426"/>
      <c r="CV757" s="427"/>
      <c r="CW757" s="428"/>
      <c r="CX757" s="382"/>
      <c r="CY757" s="429"/>
      <c r="CZ757" s="430"/>
      <c r="DA757" s="430"/>
      <c r="DB757" s="430"/>
      <c r="DC757" s="431"/>
      <c r="DD757" s="430"/>
      <c r="DE757" s="430"/>
      <c r="DF757" s="430"/>
      <c r="DG757" s="431"/>
      <c r="DH757" s="430"/>
      <c r="DI757" s="432"/>
      <c r="DJ757" s="433"/>
      <c r="DK757" s="434"/>
      <c r="DL757" s="433"/>
      <c r="DM757" s="433"/>
      <c r="DN757" s="433"/>
      <c r="DO757" s="434"/>
      <c r="DP757" s="435"/>
      <c r="DQ757" s="436"/>
      <c r="DR757" s="437"/>
      <c r="DS757" s="437"/>
      <c r="DT757" s="438"/>
      <c r="DU757" s="439"/>
      <c r="DV757" s="439"/>
      <c r="DW757" s="429"/>
      <c r="DX757" s="382"/>
      <c r="DY757" s="426"/>
      <c r="DZ757" s="440"/>
      <c r="EA757" s="426"/>
      <c r="EB757" s="427"/>
      <c r="EC757" s="428"/>
      <c r="ED757" s="382"/>
      <c r="EE757" s="429"/>
      <c r="EF757" s="430"/>
      <c r="EG757" s="430"/>
      <c r="EH757" s="430"/>
      <c r="EI757" s="431"/>
      <c r="EJ757" s="430"/>
      <c r="EK757" s="430"/>
      <c r="EL757" s="430"/>
      <c r="EM757" s="431"/>
      <c r="EN757" s="430"/>
      <c r="EO757" s="432"/>
      <c r="EP757" s="433"/>
      <c r="EQ757" s="434"/>
      <c r="ER757" s="433"/>
      <c r="ES757" s="433"/>
      <c r="ET757" s="433"/>
      <c r="EU757" s="434"/>
      <c r="EV757" s="435"/>
      <c r="EW757" s="436"/>
      <c r="EX757" s="437"/>
      <c r="EY757" s="437"/>
      <c r="EZ757" s="438"/>
      <c r="FA757" s="439"/>
      <c r="FB757" s="439"/>
      <c r="FC757" s="429"/>
      <c r="FD757" s="382"/>
      <c r="FE757" s="426"/>
      <c r="FF757" s="440"/>
      <c r="FG757" s="426"/>
      <c r="FH757" s="427"/>
      <c r="FI757" s="428"/>
      <c r="FJ757" s="382"/>
      <c r="FK757" s="429"/>
      <c r="FL757" s="430"/>
      <c r="FM757" s="430"/>
      <c r="FN757" s="430"/>
      <c r="FO757" s="431"/>
      <c r="FP757" s="430"/>
      <c r="FQ757" s="430"/>
      <c r="FR757" s="430"/>
      <c r="FS757" s="431"/>
      <c r="FT757" s="430"/>
      <c r="FU757" s="432"/>
      <c r="FV757" s="433"/>
      <c r="FW757" s="434"/>
      <c r="FX757" s="433"/>
      <c r="FY757" s="433"/>
      <c r="FZ757" s="433"/>
      <c r="GA757" s="434"/>
      <c r="GB757" s="435"/>
      <c r="GC757" s="436"/>
      <c r="GD757" s="437"/>
      <c r="GE757" s="437"/>
      <c r="GF757" s="438"/>
      <c r="GG757" s="439"/>
      <c r="GH757" s="439"/>
      <c r="GI757" s="429"/>
      <c r="GJ757" s="382"/>
      <c r="GK757" s="426"/>
      <c r="GL757" s="440"/>
      <c r="GM757" s="426"/>
      <c r="GN757" s="427"/>
      <c r="GO757" s="428"/>
      <c r="GP757" s="382"/>
      <c r="GQ757" s="429"/>
      <c r="GR757" s="430"/>
      <c r="GS757" s="430"/>
      <c r="GT757" s="430"/>
      <c r="GU757" s="431"/>
      <c r="GV757" s="430"/>
      <c r="GW757" s="430"/>
      <c r="GX757" s="430"/>
      <c r="GY757" s="431"/>
      <c r="GZ757" s="430"/>
      <c r="HA757" s="432"/>
      <c r="HB757" s="433"/>
      <c r="HC757" s="434"/>
      <c r="HD757" s="433"/>
      <c r="HE757" s="433"/>
      <c r="HF757" s="433"/>
      <c r="HG757" s="434"/>
      <c r="HH757" s="435"/>
      <c r="HI757" s="436"/>
      <c r="HJ757" s="437"/>
      <c r="HK757" s="437"/>
      <c r="HL757" s="438"/>
      <c r="HM757" s="439"/>
      <c r="HN757" s="439"/>
      <c r="HO757" s="429"/>
      <c r="HP757" s="382"/>
      <c r="HQ757" s="426"/>
      <c r="HR757" s="440"/>
      <c r="HS757" s="426"/>
      <c r="HT757" s="427"/>
      <c r="HU757" s="428"/>
      <c r="HV757" s="382"/>
      <c r="HW757" s="429"/>
      <c r="HX757" s="430"/>
      <c r="HY757" s="430"/>
      <c r="HZ757" s="430"/>
      <c r="IA757" s="431"/>
      <c r="IB757" s="430"/>
      <c r="IC757" s="430"/>
      <c r="ID757" s="430"/>
      <c r="IE757" s="431"/>
      <c r="IF757" s="430"/>
      <c r="IG757" s="432"/>
      <c r="IH757" s="433"/>
      <c r="II757" s="434"/>
      <c r="IJ757" s="433"/>
      <c r="IK757" s="433"/>
      <c r="IL757" s="433"/>
      <c r="IM757" s="434"/>
      <c r="IN757" s="435"/>
      <c r="IO757" s="436"/>
      <c r="IP757" s="437"/>
      <c r="IQ757" s="437"/>
      <c r="IR757" s="438"/>
      <c r="IS757" s="439"/>
      <c r="IT757" s="439"/>
      <c r="IU757" s="429"/>
      <c r="IV757" s="382"/>
    </row>
    <row r="758" spans="1:34" s="456" customFormat="1" ht="69" customHeight="1" outlineLevel="1">
      <c r="A758" s="335" t="s">
        <v>2500</v>
      </c>
      <c r="B758" s="336" t="s">
        <v>1462</v>
      </c>
      <c r="C758" s="335" t="s">
        <v>1937</v>
      </c>
      <c r="D758" s="337" t="s">
        <v>2501</v>
      </c>
      <c r="E758" s="338" t="s">
        <v>1886</v>
      </c>
      <c r="F758" s="312">
        <v>168</v>
      </c>
      <c r="G758" s="312" t="s">
        <v>405</v>
      </c>
      <c r="H758" s="346">
        <v>0</v>
      </c>
      <c r="I758" s="346">
        <v>0</v>
      </c>
      <c r="J758" s="346">
        <v>0</v>
      </c>
      <c r="K758" s="347">
        <v>0</v>
      </c>
      <c r="L758" s="346">
        <v>0</v>
      </c>
      <c r="M758" s="346">
        <v>0</v>
      </c>
      <c r="N758" s="346">
        <v>0</v>
      </c>
      <c r="O758" s="347">
        <v>0</v>
      </c>
      <c r="P758" s="346">
        <v>0</v>
      </c>
      <c r="Q758" s="346">
        <v>0</v>
      </c>
      <c r="R758" s="346">
        <v>0</v>
      </c>
      <c r="S758" s="347">
        <v>0</v>
      </c>
      <c r="T758" s="346">
        <v>130</v>
      </c>
      <c r="U758" s="346">
        <v>130</v>
      </c>
      <c r="V758" s="346">
        <v>140</v>
      </c>
      <c r="W758" s="347">
        <v>400</v>
      </c>
      <c r="X758" s="348">
        <v>400</v>
      </c>
      <c r="Y758" s="556">
        <v>250</v>
      </c>
      <c r="Z758" s="341">
        <v>29401000000</v>
      </c>
      <c r="AA758" s="312" t="s">
        <v>50</v>
      </c>
      <c r="AB758" s="342">
        <v>11050</v>
      </c>
      <c r="AC758" s="455" t="s">
        <v>2502</v>
      </c>
      <c r="AD758" s="457" t="s">
        <v>2505</v>
      </c>
      <c r="AE758" s="455" t="s">
        <v>2503</v>
      </c>
      <c r="AF758" s="344" t="s">
        <v>1887</v>
      </c>
      <c r="AG758" s="312" t="s">
        <v>1626</v>
      </c>
      <c r="AH758" s="59" t="s">
        <v>2504</v>
      </c>
    </row>
    <row r="759" spans="1:256" s="691" customFormat="1" ht="69" customHeight="1" outlineLevel="1">
      <c r="A759" s="335" t="s">
        <v>2641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132.42</v>
      </c>
      <c r="Z759" s="312">
        <v>29401000000</v>
      </c>
      <c r="AA759" s="639" t="s">
        <v>50</v>
      </c>
      <c r="AB759" s="682">
        <v>2368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256" s="691" customFormat="1" ht="69" customHeight="1" outlineLevel="1">
      <c r="A760" s="335" t="s">
        <v>2643</v>
      </c>
      <c r="B760" s="637" t="s">
        <v>2598</v>
      </c>
      <c r="C760" s="679" t="s">
        <v>2610</v>
      </c>
      <c r="D760" s="680" t="s">
        <v>2501</v>
      </c>
      <c r="E760" s="632" t="s">
        <v>1886</v>
      </c>
      <c r="F760" s="312">
        <v>168</v>
      </c>
      <c r="G760" s="312" t="s">
        <v>2642</v>
      </c>
      <c r="H760" s="312">
        <v>0</v>
      </c>
      <c r="I760" s="312">
        <v>0</v>
      </c>
      <c r="J760" s="312">
        <v>0</v>
      </c>
      <c r="K760" s="558">
        <v>0</v>
      </c>
      <c r="L760" s="312">
        <v>0</v>
      </c>
      <c r="M760" s="312">
        <v>0</v>
      </c>
      <c r="N760" s="312">
        <v>0</v>
      </c>
      <c r="O760" s="558">
        <v>0</v>
      </c>
      <c r="P760" s="312">
        <v>0</v>
      </c>
      <c r="Q760" s="312">
        <v>0</v>
      </c>
      <c r="R760" s="312">
        <v>0</v>
      </c>
      <c r="S760" s="558">
        <v>0</v>
      </c>
      <c r="T760" s="312">
        <v>0</v>
      </c>
      <c r="U760" s="312">
        <v>0</v>
      </c>
      <c r="V760" s="312">
        <v>0</v>
      </c>
      <c r="W760" s="558">
        <v>0</v>
      </c>
      <c r="X760" s="312">
        <v>0</v>
      </c>
      <c r="Y760" s="399">
        <v>22</v>
      </c>
      <c r="Z760" s="312">
        <v>29401000000</v>
      </c>
      <c r="AA760" s="639" t="s">
        <v>50</v>
      </c>
      <c r="AB760" s="682">
        <v>394</v>
      </c>
      <c r="AC760" s="641">
        <v>42491</v>
      </c>
      <c r="AD760" s="641">
        <v>42491</v>
      </c>
      <c r="AE760" s="343">
        <v>42705</v>
      </c>
      <c r="AF760" s="642" t="s">
        <v>2624</v>
      </c>
      <c r="AG760" s="312" t="s">
        <v>1626</v>
      </c>
      <c r="AH760" s="688" t="s">
        <v>2650</v>
      </c>
      <c r="AI760" s="643"/>
      <c r="AJ760" s="689"/>
      <c r="AK760" s="429"/>
      <c r="AL760" s="382"/>
      <c r="AM760" s="382"/>
      <c r="AN760" s="382"/>
      <c r="AO760" s="382"/>
      <c r="AP760" s="382"/>
      <c r="AQ760" s="635"/>
      <c r="AR760" s="382"/>
      <c r="AS760" s="382"/>
      <c r="AT760" s="382"/>
      <c r="AU760" s="635"/>
      <c r="AV760" s="382"/>
      <c r="AW760" s="382"/>
      <c r="AX760" s="382"/>
      <c r="AY760" s="635"/>
      <c r="AZ760" s="382"/>
      <c r="BA760" s="382"/>
      <c r="BB760" s="382"/>
      <c r="BC760" s="635"/>
      <c r="BD760" s="382"/>
      <c r="BE760" s="690"/>
      <c r="BF760" s="382"/>
      <c r="BG760" s="382"/>
      <c r="BH760" s="685"/>
      <c r="BI760" s="439"/>
      <c r="BJ760" s="439"/>
      <c r="BK760" s="429"/>
      <c r="BL760" s="382"/>
      <c r="BM760" s="426"/>
      <c r="BN760" s="646"/>
      <c r="BO760" s="643"/>
      <c r="BP760" s="689"/>
      <c r="BQ760" s="429"/>
      <c r="BR760" s="382"/>
      <c r="BS760" s="382"/>
      <c r="BT760" s="382"/>
      <c r="BU760" s="382"/>
      <c r="BV760" s="382"/>
      <c r="BW760" s="635"/>
      <c r="BX760" s="382"/>
      <c r="BY760" s="382"/>
      <c r="BZ760" s="382"/>
      <c r="CA760" s="635"/>
      <c r="CB760" s="382"/>
      <c r="CC760" s="382"/>
      <c r="CD760" s="382"/>
      <c r="CE760" s="635"/>
      <c r="CF760" s="382"/>
      <c r="CG760" s="382"/>
      <c r="CH760" s="382"/>
      <c r="CI760" s="635"/>
      <c r="CJ760" s="382"/>
      <c r="CK760" s="690"/>
      <c r="CL760" s="382"/>
      <c r="CM760" s="382"/>
      <c r="CN760" s="685"/>
      <c r="CO760" s="439"/>
      <c r="CP760" s="439"/>
      <c r="CQ760" s="429"/>
      <c r="CR760" s="382"/>
      <c r="CS760" s="426"/>
      <c r="CT760" s="646"/>
      <c r="CU760" s="643"/>
      <c r="CV760" s="689"/>
      <c r="CW760" s="429"/>
      <c r="CX760" s="382"/>
      <c r="CY760" s="382"/>
      <c r="CZ760" s="382"/>
      <c r="DA760" s="382"/>
      <c r="DB760" s="382"/>
      <c r="DC760" s="635"/>
      <c r="DD760" s="382"/>
      <c r="DE760" s="382"/>
      <c r="DF760" s="382"/>
      <c r="DG760" s="635"/>
      <c r="DH760" s="382"/>
      <c r="DI760" s="382"/>
      <c r="DJ760" s="382"/>
      <c r="DK760" s="635"/>
      <c r="DL760" s="382"/>
      <c r="DM760" s="382"/>
      <c r="DN760" s="382"/>
      <c r="DO760" s="635"/>
      <c r="DP760" s="382"/>
      <c r="DQ760" s="690"/>
      <c r="DR760" s="382"/>
      <c r="DS760" s="382"/>
      <c r="DT760" s="685"/>
      <c r="DU760" s="439"/>
      <c r="DV760" s="439"/>
      <c r="DW760" s="429"/>
      <c r="DX760" s="382"/>
      <c r="DY760" s="426"/>
      <c r="DZ760" s="646"/>
      <c r="EA760" s="643"/>
      <c r="EB760" s="689"/>
      <c r="EC760" s="429"/>
      <c r="ED760" s="382"/>
      <c r="EE760" s="382"/>
      <c r="EF760" s="382"/>
      <c r="EG760" s="382"/>
      <c r="EH760" s="382"/>
      <c r="EI760" s="635"/>
      <c r="EJ760" s="382"/>
      <c r="EK760" s="382"/>
      <c r="EL760" s="382"/>
      <c r="EM760" s="635"/>
      <c r="EN760" s="382"/>
      <c r="EO760" s="382"/>
      <c r="EP760" s="382"/>
      <c r="EQ760" s="635"/>
      <c r="ER760" s="382"/>
      <c r="ES760" s="382"/>
      <c r="ET760" s="382"/>
      <c r="EU760" s="635"/>
      <c r="EV760" s="382"/>
      <c r="EW760" s="690"/>
      <c r="EX760" s="382"/>
      <c r="EY760" s="382"/>
      <c r="EZ760" s="685"/>
      <c r="FA760" s="439"/>
      <c r="FB760" s="439"/>
      <c r="FC760" s="429"/>
      <c r="FD760" s="382"/>
      <c r="FE760" s="426"/>
      <c r="FF760" s="646"/>
      <c r="FG760" s="643"/>
      <c r="FH760" s="689"/>
      <c r="FI760" s="429"/>
      <c r="FJ760" s="382"/>
      <c r="FK760" s="382"/>
      <c r="FL760" s="382"/>
      <c r="FM760" s="382"/>
      <c r="FN760" s="382"/>
      <c r="FO760" s="635"/>
      <c r="FP760" s="382"/>
      <c r="FQ760" s="382"/>
      <c r="FR760" s="382"/>
      <c r="FS760" s="635"/>
      <c r="FT760" s="382"/>
      <c r="FU760" s="382"/>
      <c r="FV760" s="382"/>
      <c r="FW760" s="635"/>
      <c r="FX760" s="382"/>
      <c r="FY760" s="382"/>
      <c r="FZ760" s="382"/>
      <c r="GA760" s="635"/>
      <c r="GB760" s="382"/>
      <c r="GC760" s="690"/>
      <c r="GD760" s="382"/>
      <c r="GE760" s="382"/>
      <c r="GF760" s="685"/>
      <c r="GG760" s="439"/>
      <c r="GH760" s="439"/>
      <c r="GI760" s="429"/>
      <c r="GJ760" s="382"/>
      <c r="GK760" s="426"/>
      <c r="GL760" s="646"/>
      <c r="GM760" s="643"/>
      <c r="GN760" s="689"/>
      <c r="GO760" s="429"/>
      <c r="GP760" s="382"/>
      <c r="GQ760" s="382"/>
      <c r="GR760" s="382"/>
      <c r="GS760" s="382"/>
      <c r="GT760" s="382"/>
      <c r="GU760" s="635"/>
      <c r="GV760" s="382"/>
      <c r="GW760" s="382"/>
      <c r="GX760" s="382"/>
      <c r="GY760" s="635"/>
      <c r="GZ760" s="382"/>
      <c r="HA760" s="382"/>
      <c r="HB760" s="382"/>
      <c r="HC760" s="635"/>
      <c r="HD760" s="382"/>
      <c r="HE760" s="382"/>
      <c r="HF760" s="382"/>
      <c r="HG760" s="635"/>
      <c r="HH760" s="382"/>
      <c r="HI760" s="690"/>
      <c r="HJ760" s="382"/>
      <c r="HK760" s="382"/>
      <c r="HL760" s="685"/>
      <c r="HM760" s="439"/>
      <c r="HN760" s="439"/>
      <c r="HO760" s="429"/>
      <c r="HP760" s="382"/>
      <c r="HQ760" s="426"/>
      <c r="HR760" s="646"/>
      <c r="HS760" s="643"/>
      <c r="HT760" s="689"/>
      <c r="HU760" s="429"/>
      <c r="HV760" s="382"/>
      <c r="HW760" s="382"/>
      <c r="HX760" s="382"/>
      <c r="HY760" s="382"/>
      <c r="HZ760" s="382"/>
      <c r="IA760" s="635"/>
      <c r="IB760" s="382"/>
      <c r="IC760" s="382"/>
      <c r="ID760" s="382"/>
      <c r="IE760" s="635"/>
      <c r="IF760" s="382"/>
      <c r="IG760" s="382"/>
      <c r="IH760" s="382"/>
      <c r="II760" s="635"/>
      <c r="IJ760" s="382"/>
      <c r="IK760" s="382"/>
      <c r="IL760" s="382"/>
      <c r="IM760" s="635"/>
      <c r="IN760" s="382"/>
      <c r="IO760" s="690"/>
      <c r="IP760" s="382"/>
      <c r="IQ760" s="382"/>
      <c r="IR760" s="685"/>
      <c r="IS760" s="439"/>
      <c r="IT760" s="439"/>
      <c r="IU760" s="429"/>
      <c r="IV760" s="382"/>
    </row>
    <row r="761" spans="1:34" s="584" customFormat="1" ht="79.5" customHeight="1" outlineLevel="1">
      <c r="A761" s="335" t="s">
        <v>2672</v>
      </c>
      <c r="B761" s="336" t="s">
        <v>2673</v>
      </c>
      <c r="C761" s="335" t="s">
        <v>2674</v>
      </c>
      <c r="D761" s="337" t="s">
        <v>2675</v>
      </c>
      <c r="E761" s="632" t="s">
        <v>1886</v>
      </c>
      <c r="F761" s="312" t="s">
        <v>946</v>
      </c>
      <c r="G761" s="344" t="s">
        <v>405</v>
      </c>
      <c r="H761" s="312">
        <v>0</v>
      </c>
      <c r="I761" s="312">
        <v>0</v>
      </c>
      <c r="J761" s="312">
        <v>0</v>
      </c>
      <c r="K761" s="681">
        <v>0</v>
      </c>
      <c r="L761" s="312">
        <v>0</v>
      </c>
      <c r="M761" s="312">
        <v>0</v>
      </c>
      <c r="N761" s="312">
        <v>0</v>
      </c>
      <c r="O761" s="681">
        <v>0</v>
      </c>
      <c r="P761" s="312">
        <v>0</v>
      </c>
      <c r="Q761" s="312">
        <v>0</v>
      </c>
      <c r="R761" s="312">
        <v>0</v>
      </c>
      <c r="S761" s="681">
        <v>0</v>
      </c>
      <c r="T761" s="312">
        <v>0</v>
      </c>
      <c r="U761" s="312">
        <v>0</v>
      </c>
      <c r="V761" s="312">
        <v>0</v>
      </c>
      <c r="W761" s="681">
        <v>0</v>
      </c>
      <c r="X761" s="633">
        <v>0</v>
      </c>
      <c r="Y761" s="633">
        <v>5.014</v>
      </c>
      <c r="Z761" s="312">
        <v>29401000000</v>
      </c>
      <c r="AA761" s="312" t="s">
        <v>50</v>
      </c>
      <c r="AB761" s="342">
        <v>955</v>
      </c>
      <c r="AC761" s="343">
        <v>42552</v>
      </c>
      <c r="AD761" s="343">
        <v>42552</v>
      </c>
      <c r="AE761" s="343">
        <v>42705</v>
      </c>
      <c r="AF761" s="344" t="s">
        <v>1888</v>
      </c>
      <c r="AG761" s="312" t="s">
        <v>1626</v>
      </c>
      <c r="AH761" s="584" t="s">
        <v>2676</v>
      </c>
    </row>
    <row r="762" spans="1:256" s="755" customFormat="1" ht="63" customHeight="1" outlineLevel="1">
      <c r="A762" s="335" t="s">
        <v>2713</v>
      </c>
      <c r="B762" s="336" t="s">
        <v>2714</v>
      </c>
      <c r="C762" s="335" t="s">
        <v>2610</v>
      </c>
      <c r="D762" s="337" t="s">
        <v>1938</v>
      </c>
      <c r="E762" s="734" t="s">
        <v>1886</v>
      </c>
      <c r="F762" s="312">
        <v>168</v>
      </c>
      <c r="G762" s="344" t="s">
        <v>405</v>
      </c>
      <c r="H762" s="312">
        <v>0</v>
      </c>
      <c r="I762" s="312">
        <v>0</v>
      </c>
      <c r="J762" s="312">
        <v>0</v>
      </c>
      <c r="K762" s="558">
        <v>0</v>
      </c>
      <c r="L762" s="312">
        <v>0</v>
      </c>
      <c r="M762" s="312">
        <v>0</v>
      </c>
      <c r="N762" s="312">
        <v>0</v>
      </c>
      <c r="O762" s="558">
        <v>0</v>
      </c>
      <c r="P762" s="312">
        <v>0</v>
      </c>
      <c r="Q762" s="312">
        <v>0</v>
      </c>
      <c r="R762" s="312">
        <v>0</v>
      </c>
      <c r="S762" s="558">
        <v>0</v>
      </c>
      <c r="T762" s="312">
        <v>0</v>
      </c>
      <c r="U762" s="312">
        <v>0</v>
      </c>
      <c r="V762" s="312">
        <v>0</v>
      </c>
      <c r="W762" s="558">
        <v>0</v>
      </c>
      <c r="X762" s="312">
        <v>0</v>
      </c>
      <c r="Y762" s="633">
        <v>1060</v>
      </c>
      <c r="Z762" s="312">
        <v>29401000000</v>
      </c>
      <c r="AA762" s="312" t="s">
        <v>50</v>
      </c>
      <c r="AB762" s="342">
        <v>18950</v>
      </c>
      <c r="AC762" s="343">
        <v>42644</v>
      </c>
      <c r="AD762" s="343">
        <v>42644</v>
      </c>
      <c r="AE762" s="343">
        <v>42856</v>
      </c>
      <c r="AF762" s="344" t="s">
        <v>2375</v>
      </c>
      <c r="AG762" s="312" t="s">
        <v>1626</v>
      </c>
      <c r="AH762" s="584" t="s">
        <v>2715</v>
      </c>
      <c r="AI762" s="426"/>
      <c r="AJ762" s="634"/>
      <c r="AK762" s="429"/>
      <c r="AL762" s="382"/>
      <c r="AM762" s="429"/>
      <c r="AN762" s="382"/>
      <c r="AO762" s="382"/>
      <c r="AP762" s="382"/>
      <c r="AQ762" s="635"/>
      <c r="AR762" s="382"/>
      <c r="AS762" s="382"/>
      <c r="AT762" s="382"/>
      <c r="AU762" s="635"/>
      <c r="AV762" s="382"/>
      <c r="AW762" s="382"/>
      <c r="AX762" s="382"/>
      <c r="AY762" s="635"/>
      <c r="AZ762" s="382"/>
      <c r="BA762" s="382"/>
      <c r="BB762" s="382"/>
      <c r="BC762" s="635"/>
      <c r="BD762" s="382"/>
      <c r="BE762" s="636"/>
      <c r="BF762" s="382"/>
      <c r="BG762" s="382"/>
      <c r="BH762" s="438"/>
      <c r="BI762" s="439"/>
      <c r="BJ762" s="439"/>
      <c r="BK762" s="429"/>
      <c r="BL762" s="382"/>
      <c r="BM762" s="426"/>
      <c r="BN762" s="440"/>
      <c r="BO762" s="426"/>
      <c r="BP762" s="634"/>
      <c r="BQ762" s="429"/>
      <c r="BR762" s="382"/>
      <c r="BS762" s="429"/>
      <c r="BT762" s="382"/>
      <c r="BU762" s="382"/>
      <c r="BV762" s="382"/>
      <c r="BW762" s="635"/>
      <c r="BX762" s="382"/>
      <c r="BY762" s="382"/>
      <c r="BZ762" s="382"/>
      <c r="CA762" s="635"/>
      <c r="CB762" s="382"/>
      <c r="CC762" s="382"/>
      <c r="CD762" s="382"/>
      <c r="CE762" s="635"/>
      <c r="CF762" s="382"/>
      <c r="CG762" s="382"/>
      <c r="CH762" s="382"/>
      <c r="CI762" s="635"/>
      <c r="CJ762" s="382"/>
      <c r="CK762" s="636"/>
      <c r="CL762" s="382"/>
      <c r="CM762" s="382"/>
      <c r="CN762" s="438"/>
      <c r="CO762" s="439"/>
      <c r="CP762" s="439"/>
      <c r="CQ762" s="429"/>
      <c r="CR762" s="382"/>
      <c r="CS762" s="426"/>
      <c r="CT762" s="440"/>
      <c r="CU762" s="426"/>
      <c r="CV762" s="634"/>
      <c r="CW762" s="429"/>
      <c r="CX762" s="382"/>
      <c r="CY762" s="429"/>
      <c r="CZ762" s="382"/>
      <c r="DA762" s="382"/>
      <c r="DB762" s="382"/>
      <c r="DC762" s="635"/>
      <c r="DD762" s="382"/>
      <c r="DE762" s="382"/>
      <c r="DF762" s="382"/>
      <c r="DG762" s="635"/>
      <c r="DH762" s="382"/>
      <c r="DI762" s="382"/>
      <c r="DJ762" s="382"/>
      <c r="DK762" s="635"/>
      <c r="DL762" s="382"/>
      <c r="DM762" s="382"/>
      <c r="DN762" s="382"/>
      <c r="DO762" s="635"/>
      <c r="DP762" s="382"/>
      <c r="DQ762" s="636"/>
      <c r="DR762" s="382"/>
      <c r="DS762" s="382"/>
      <c r="DT762" s="438"/>
      <c r="DU762" s="439"/>
      <c r="DV762" s="439"/>
      <c r="DW762" s="429"/>
      <c r="DX762" s="382"/>
      <c r="DY762" s="426"/>
      <c r="DZ762" s="440"/>
      <c r="EA762" s="426"/>
      <c r="EB762" s="634"/>
      <c r="EC762" s="429"/>
      <c r="ED762" s="382"/>
      <c r="EE762" s="429"/>
      <c r="EF762" s="382"/>
      <c r="EG762" s="382"/>
      <c r="EH762" s="382"/>
      <c r="EI762" s="635"/>
      <c r="EJ762" s="382"/>
      <c r="EK762" s="382"/>
      <c r="EL762" s="382"/>
      <c r="EM762" s="635"/>
      <c r="EN762" s="382"/>
      <c r="EO762" s="382"/>
      <c r="EP762" s="382"/>
      <c r="EQ762" s="635"/>
      <c r="ER762" s="382"/>
      <c r="ES762" s="382"/>
      <c r="ET762" s="382"/>
      <c r="EU762" s="635"/>
      <c r="EV762" s="382"/>
      <c r="EW762" s="636"/>
      <c r="EX762" s="382"/>
      <c r="EY762" s="382"/>
      <c r="EZ762" s="438"/>
      <c r="FA762" s="439"/>
      <c r="FB762" s="439"/>
      <c r="FC762" s="429"/>
      <c r="FD762" s="382"/>
      <c r="FE762" s="426"/>
      <c r="FF762" s="440"/>
      <c r="FG762" s="426"/>
      <c r="FH762" s="634"/>
      <c r="FI762" s="429"/>
      <c r="FJ762" s="382"/>
      <c r="FK762" s="429"/>
      <c r="FL762" s="382"/>
      <c r="FM762" s="382"/>
      <c r="FN762" s="382"/>
      <c r="FO762" s="635"/>
      <c r="FP762" s="382"/>
      <c r="FQ762" s="382"/>
      <c r="FR762" s="382"/>
      <c r="FS762" s="635"/>
      <c r="FT762" s="382"/>
      <c r="FU762" s="382"/>
      <c r="FV762" s="382"/>
      <c r="FW762" s="635"/>
      <c r="FX762" s="382"/>
      <c r="FY762" s="382"/>
      <c r="FZ762" s="382"/>
      <c r="GA762" s="635"/>
      <c r="GB762" s="382"/>
      <c r="GC762" s="636"/>
      <c r="GD762" s="382"/>
      <c r="GE762" s="382"/>
      <c r="GF762" s="438"/>
      <c r="GG762" s="439"/>
      <c r="GH762" s="439"/>
      <c r="GI762" s="429"/>
      <c r="GJ762" s="382"/>
      <c r="GK762" s="426"/>
      <c r="GL762" s="440"/>
      <c r="GM762" s="426"/>
      <c r="GN762" s="634"/>
      <c r="GO762" s="429"/>
      <c r="GP762" s="382"/>
      <c r="GQ762" s="429"/>
      <c r="GR762" s="382"/>
      <c r="GS762" s="382"/>
      <c r="GT762" s="382"/>
      <c r="GU762" s="635"/>
      <c r="GV762" s="382"/>
      <c r="GW762" s="382"/>
      <c r="GX762" s="382"/>
      <c r="GY762" s="635"/>
      <c r="GZ762" s="382"/>
      <c r="HA762" s="382"/>
      <c r="HB762" s="382"/>
      <c r="HC762" s="635"/>
      <c r="HD762" s="382"/>
      <c r="HE762" s="382"/>
      <c r="HF762" s="382"/>
      <c r="HG762" s="635"/>
      <c r="HH762" s="382"/>
      <c r="HI762" s="636"/>
      <c r="HJ762" s="382"/>
      <c r="HK762" s="382"/>
      <c r="HL762" s="438"/>
      <c r="HM762" s="439"/>
      <c r="HN762" s="439"/>
      <c r="HO762" s="429"/>
      <c r="HP762" s="382"/>
      <c r="HQ762" s="426"/>
      <c r="HR762" s="440"/>
      <c r="HS762" s="426"/>
      <c r="HT762" s="634"/>
      <c r="HU762" s="429"/>
      <c r="HV762" s="382"/>
      <c r="HW762" s="429"/>
      <c r="HX762" s="382"/>
      <c r="HY762" s="382"/>
      <c r="HZ762" s="382"/>
      <c r="IA762" s="635"/>
      <c r="IB762" s="382"/>
      <c r="IC762" s="382"/>
      <c r="ID762" s="382"/>
      <c r="IE762" s="635"/>
      <c r="IF762" s="382"/>
      <c r="IG762" s="382"/>
      <c r="IH762" s="382"/>
      <c r="II762" s="635"/>
      <c r="IJ762" s="382"/>
      <c r="IK762" s="382"/>
      <c r="IL762" s="382"/>
      <c r="IM762" s="635"/>
      <c r="IN762" s="382"/>
      <c r="IO762" s="636"/>
      <c r="IP762" s="382"/>
      <c r="IQ762" s="382"/>
      <c r="IR762" s="438"/>
      <c r="IS762" s="439"/>
      <c r="IT762" s="439"/>
      <c r="IU762" s="429"/>
      <c r="IV762" s="382"/>
    </row>
    <row r="763" spans="1:256" s="755" customFormat="1" ht="63" customHeight="1" outlineLevel="1">
      <c r="A763" s="335" t="s">
        <v>2717</v>
      </c>
      <c r="B763" s="336" t="s">
        <v>2714</v>
      </c>
      <c r="C763" s="335" t="s">
        <v>2610</v>
      </c>
      <c r="D763" s="647" t="s">
        <v>2718</v>
      </c>
      <c r="E763" s="338" t="s">
        <v>1886</v>
      </c>
      <c r="F763" s="312">
        <v>168</v>
      </c>
      <c r="G763" s="312" t="s">
        <v>405</v>
      </c>
      <c r="H763" s="339">
        <v>0</v>
      </c>
      <c r="I763" s="339">
        <v>0</v>
      </c>
      <c r="J763" s="339">
        <v>0</v>
      </c>
      <c r="K763" s="340">
        <v>0</v>
      </c>
      <c r="L763" s="339">
        <v>0</v>
      </c>
      <c r="M763" s="339">
        <v>0</v>
      </c>
      <c r="N763" s="339">
        <v>0</v>
      </c>
      <c r="O763" s="340">
        <v>0</v>
      </c>
      <c r="P763" s="339">
        <v>0</v>
      </c>
      <c r="Q763" s="339">
        <v>0</v>
      </c>
      <c r="R763" s="339">
        <v>0</v>
      </c>
      <c r="S763" s="340">
        <v>0</v>
      </c>
      <c r="T763" s="339">
        <v>0</v>
      </c>
      <c r="U763" s="339">
        <v>0</v>
      </c>
      <c r="V763" s="339">
        <v>0</v>
      </c>
      <c r="W763" s="340">
        <v>0</v>
      </c>
      <c r="X763" s="341">
        <v>0</v>
      </c>
      <c r="Y763" s="341">
        <v>11</v>
      </c>
      <c r="Z763" s="341">
        <v>29401000000</v>
      </c>
      <c r="AA763" s="312" t="s">
        <v>50</v>
      </c>
      <c r="AB763" s="342">
        <v>3300</v>
      </c>
      <c r="AC763" s="343">
        <v>42675</v>
      </c>
      <c r="AD763" s="57">
        <v>42675</v>
      </c>
      <c r="AE763" s="57">
        <v>43100</v>
      </c>
      <c r="AF763" s="58" t="s">
        <v>1887</v>
      </c>
      <c r="AG763" s="58" t="s">
        <v>1626</v>
      </c>
      <c r="AH763" s="584" t="s">
        <v>2725</v>
      </c>
      <c r="AI763" s="426"/>
      <c r="AJ763" s="792"/>
      <c r="AK763" s="772"/>
      <c r="AL763" s="382"/>
      <c r="AM763" s="382"/>
      <c r="AN763" s="773"/>
      <c r="AO763" s="773"/>
      <c r="AP763" s="773"/>
      <c r="AQ763" s="793"/>
      <c r="AR763" s="773"/>
      <c r="AS763" s="773"/>
      <c r="AT763" s="773"/>
      <c r="AU763" s="793"/>
      <c r="AV763" s="773"/>
      <c r="AW763" s="773"/>
      <c r="AX763" s="773"/>
      <c r="AY763" s="793"/>
      <c r="AZ763" s="773"/>
      <c r="BA763" s="773"/>
      <c r="BB763" s="773"/>
      <c r="BC763" s="793"/>
      <c r="BD763" s="775"/>
      <c r="BE763" s="775"/>
      <c r="BF763" s="775"/>
      <c r="BG763" s="382"/>
      <c r="BH763" s="438"/>
      <c r="BI763" s="439"/>
      <c r="BJ763" s="439"/>
      <c r="BK763" s="429"/>
      <c r="BL763" s="429"/>
      <c r="BM763" s="426"/>
      <c r="BN763" s="440"/>
      <c r="BO763" s="426"/>
      <c r="BP763" s="792"/>
      <c r="BQ763" s="772"/>
      <c r="BR763" s="382"/>
      <c r="BS763" s="382"/>
      <c r="BT763" s="773"/>
      <c r="BU763" s="773"/>
      <c r="BV763" s="773"/>
      <c r="BW763" s="793"/>
      <c r="BX763" s="773"/>
      <c r="BY763" s="773"/>
      <c r="BZ763" s="773"/>
      <c r="CA763" s="793"/>
      <c r="CB763" s="773"/>
      <c r="CC763" s="773"/>
      <c r="CD763" s="773"/>
      <c r="CE763" s="793"/>
      <c r="CF763" s="773"/>
      <c r="CG763" s="773"/>
      <c r="CH763" s="773"/>
      <c r="CI763" s="793"/>
      <c r="CJ763" s="775"/>
      <c r="CK763" s="775"/>
      <c r="CL763" s="775"/>
      <c r="CM763" s="382"/>
      <c r="CN763" s="438"/>
      <c r="CO763" s="439"/>
      <c r="CP763" s="439"/>
      <c r="CQ763" s="429"/>
      <c r="CR763" s="429"/>
      <c r="CS763" s="426"/>
      <c r="CT763" s="440"/>
      <c r="CU763" s="426"/>
      <c r="CV763" s="792"/>
      <c r="CW763" s="772"/>
      <c r="CX763" s="382"/>
      <c r="CY763" s="382"/>
      <c r="CZ763" s="773"/>
      <c r="DA763" s="773"/>
      <c r="DB763" s="773"/>
      <c r="DC763" s="793"/>
      <c r="DD763" s="773"/>
      <c r="DE763" s="773"/>
      <c r="DF763" s="773"/>
      <c r="DG763" s="793"/>
      <c r="DH763" s="773"/>
      <c r="DI763" s="773"/>
      <c r="DJ763" s="773"/>
      <c r="DK763" s="793"/>
      <c r="DL763" s="773"/>
      <c r="DM763" s="773"/>
      <c r="DN763" s="773"/>
      <c r="DO763" s="793"/>
      <c r="DP763" s="775"/>
      <c r="DQ763" s="775"/>
      <c r="DR763" s="775"/>
      <c r="DS763" s="382"/>
      <c r="DT763" s="438"/>
      <c r="DU763" s="439"/>
      <c r="DV763" s="439"/>
      <c r="DW763" s="429"/>
      <c r="DX763" s="429"/>
      <c r="DY763" s="426"/>
      <c r="DZ763" s="440"/>
      <c r="EA763" s="426"/>
      <c r="EB763" s="792"/>
      <c r="EC763" s="772"/>
      <c r="ED763" s="382"/>
      <c r="EE763" s="382"/>
      <c r="EF763" s="773"/>
      <c r="EG763" s="773"/>
      <c r="EH763" s="773"/>
      <c r="EI763" s="793"/>
      <c r="EJ763" s="773"/>
      <c r="EK763" s="773"/>
      <c r="EL763" s="773"/>
      <c r="EM763" s="793"/>
      <c r="EN763" s="773"/>
      <c r="EO763" s="773"/>
      <c r="EP763" s="773"/>
      <c r="EQ763" s="793"/>
      <c r="ER763" s="773"/>
      <c r="ES763" s="773"/>
      <c r="ET763" s="773"/>
      <c r="EU763" s="793"/>
      <c r="EV763" s="775"/>
      <c r="EW763" s="775"/>
      <c r="EX763" s="775"/>
      <c r="EY763" s="382"/>
      <c r="EZ763" s="438"/>
      <c r="FA763" s="439"/>
      <c r="FB763" s="439"/>
      <c r="FC763" s="429"/>
      <c r="FD763" s="429"/>
      <c r="FE763" s="426"/>
      <c r="FF763" s="440"/>
      <c r="FG763" s="426"/>
      <c r="FH763" s="792"/>
      <c r="FI763" s="772"/>
      <c r="FJ763" s="382"/>
      <c r="FK763" s="382"/>
      <c r="FL763" s="773"/>
      <c r="FM763" s="773"/>
      <c r="FN763" s="773"/>
      <c r="FO763" s="793"/>
      <c r="FP763" s="773"/>
      <c r="FQ763" s="773"/>
      <c r="FR763" s="773"/>
      <c r="FS763" s="793"/>
      <c r="FT763" s="773"/>
      <c r="FU763" s="773"/>
      <c r="FV763" s="773"/>
      <c r="FW763" s="793"/>
      <c r="FX763" s="773"/>
      <c r="FY763" s="773"/>
      <c r="FZ763" s="773"/>
      <c r="GA763" s="793"/>
      <c r="GB763" s="775"/>
      <c r="GC763" s="775"/>
      <c r="GD763" s="775"/>
      <c r="GE763" s="382"/>
      <c r="GF763" s="438"/>
      <c r="GG763" s="439"/>
      <c r="GH763" s="439"/>
      <c r="GI763" s="429"/>
      <c r="GJ763" s="429"/>
      <c r="GK763" s="426"/>
      <c r="GL763" s="440"/>
      <c r="GM763" s="426"/>
      <c r="GN763" s="792"/>
      <c r="GO763" s="772"/>
      <c r="GP763" s="382"/>
      <c r="GQ763" s="382"/>
      <c r="GR763" s="773"/>
      <c r="GS763" s="773"/>
      <c r="GT763" s="773"/>
      <c r="GU763" s="793"/>
      <c r="GV763" s="773"/>
      <c r="GW763" s="773"/>
      <c r="GX763" s="773"/>
      <c r="GY763" s="793"/>
      <c r="GZ763" s="773"/>
      <c r="HA763" s="773"/>
      <c r="HB763" s="773"/>
      <c r="HC763" s="793"/>
      <c r="HD763" s="773"/>
      <c r="HE763" s="773"/>
      <c r="HF763" s="773"/>
      <c r="HG763" s="793"/>
      <c r="HH763" s="775"/>
      <c r="HI763" s="775"/>
      <c r="HJ763" s="775"/>
      <c r="HK763" s="382"/>
      <c r="HL763" s="438"/>
      <c r="HM763" s="439"/>
      <c r="HN763" s="439"/>
      <c r="HO763" s="429"/>
      <c r="HP763" s="429"/>
      <c r="HQ763" s="426"/>
      <c r="HR763" s="440"/>
      <c r="HS763" s="426"/>
      <c r="HT763" s="792"/>
      <c r="HU763" s="772"/>
      <c r="HV763" s="382"/>
      <c r="HW763" s="382"/>
      <c r="HX763" s="773"/>
      <c r="HY763" s="773"/>
      <c r="HZ763" s="773"/>
      <c r="IA763" s="793"/>
      <c r="IB763" s="773"/>
      <c r="IC763" s="773"/>
      <c r="ID763" s="773"/>
      <c r="IE763" s="793"/>
      <c r="IF763" s="773"/>
      <c r="IG763" s="773"/>
      <c r="IH763" s="773"/>
      <c r="II763" s="793"/>
      <c r="IJ763" s="773"/>
      <c r="IK763" s="773"/>
      <c r="IL763" s="773"/>
      <c r="IM763" s="793"/>
      <c r="IN763" s="775"/>
      <c r="IO763" s="775"/>
      <c r="IP763" s="775"/>
      <c r="IQ763" s="382"/>
      <c r="IR763" s="438"/>
      <c r="IS763" s="439"/>
      <c r="IT763" s="439"/>
      <c r="IU763" s="429"/>
      <c r="IV763" s="429"/>
    </row>
    <row r="764" spans="1:256" s="755" customFormat="1" ht="63" customHeight="1" outlineLevel="1">
      <c r="A764" s="335" t="s">
        <v>2727</v>
      </c>
      <c r="B764" s="336" t="s">
        <v>2598</v>
      </c>
      <c r="C764" s="335" t="s">
        <v>2608</v>
      </c>
      <c r="D764" s="337" t="s">
        <v>2609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484">
        <v>0</v>
      </c>
      <c r="L764" s="339">
        <v>0</v>
      </c>
      <c r="M764" s="339">
        <v>0</v>
      </c>
      <c r="N764" s="339">
        <v>0</v>
      </c>
      <c r="O764" s="484">
        <v>0</v>
      </c>
      <c r="P764" s="339">
        <v>0</v>
      </c>
      <c r="Q764" s="339">
        <v>0</v>
      </c>
      <c r="R764" s="339">
        <v>0</v>
      </c>
      <c r="S764" s="484">
        <v>0</v>
      </c>
      <c r="T764" s="339">
        <v>0</v>
      </c>
      <c r="U764" s="339">
        <v>0</v>
      </c>
      <c r="V764" s="339">
        <v>0</v>
      </c>
      <c r="W764" s="484">
        <v>0</v>
      </c>
      <c r="X764" s="399">
        <v>0</v>
      </c>
      <c r="Y764" s="399">
        <v>90</v>
      </c>
      <c r="Z764" s="341">
        <v>29401000000</v>
      </c>
      <c r="AA764" s="312" t="s">
        <v>50</v>
      </c>
      <c r="AB764" s="342">
        <v>1158</v>
      </c>
      <c r="AC764" s="343">
        <v>42675</v>
      </c>
      <c r="AD764" s="57">
        <v>42675</v>
      </c>
      <c r="AE764" s="57">
        <v>43100</v>
      </c>
      <c r="AF764" s="58" t="s">
        <v>1887</v>
      </c>
      <c r="AG764" s="58" t="s">
        <v>1626</v>
      </c>
      <c r="AH764" s="584" t="s">
        <v>2729</v>
      </c>
      <c r="AI764" s="426"/>
      <c r="AJ764" s="634"/>
      <c r="AK764" s="772"/>
      <c r="AL764" s="382"/>
      <c r="AM764" s="382"/>
      <c r="AN764" s="773"/>
      <c r="AO764" s="773"/>
      <c r="AP764" s="773"/>
      <c r="AQ764" s="748"/>
      <c r="AR764" s="773"/>
      <c r="AS764" s="773"/>
      <c r="AT764" s="773"/>
      <c r="AU764" s="748"/>
      <c r="AV764" s="773"/>
      <c r="AW764" s="773"/>
      <c r="AX764" s="773"/>
      <c r="AY764" s="748"/>
      <c r="AZ764" s="773"/>
      <c r="BA764" s="773"/>
      <c r="BB764" s="773"/>
      <c r="BC764" s="748"/>
      <c r="BD764" s="690"/>
      <c r="BE764" s="690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634"/>
      <c r="BQ764" s="772"/>
      <c r="BR764" s="382"/>
      <c r="BS764" s="382"/>
      <c r="BT764" s="773"/>
      <c r="BU764" s="773"/>
      <c r="BV764" s="773"/>
      <c r="BW764" s="748"/>
      <c r="BX764" s="773"/>
      <c r="BY764" s="773"/>
      <c r="BZ764" s="773"/>
      <c r="CA764" s="748"/>
      <c r="CB764" s="773"/>
      <c r="CC764" s="773"/>
      <c r="CD764" s="773"/>
      <c r="CE764" s="748"/>
      <c r="CF764" s="773"/>
      <c r="CG764" s="773"/>
      <c r="CH764" s="773"/>
      <c r="CI764" s="748"/>
      <c r="CJ764" s="690"/>
      <c r="CK764" s="690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634"/>
      <c r="CW764" s="772"/>
      <c r="CX764" s="382"/>
      <c r="CY764" s="382"/>
      <c r="CZ764" s="773"/>
      <c r="DA764" s="773"/>
      <c r="DB764" s="773"/>
      <c r="DC764" s="748"/>
      <c r="DD764" s="773"/>
      <c r="DE764" s="773"/>
      <c r="DF764" s="773"/>
      <c r="DG764" s="748"/>
      <c r="DH764" s="773"/>
      <c r="DI764" s="773"/>
      <c r="DJ764" s="773"/>
      <c r="DK764" s="748"/>
      <c r="DL764" s="773"/>
      <c r="DM764" s="773"/>
      <c r="DN764" s="773"/>
      <c r="DO764" s="748"/>
      <c r="DP764" s="690"/>
      <c r="DQ764" s="690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634"/>
      <c r="EC764" s="772"/>
      <c r="ED764" s="382"/>
      <c r="EE764" s="382"/>
      <c r="EF764" s="773"/>
      <c r="EG764" s="773"/>
      <c r="EH764" s="773"/>
      <c r="EI764" s="748"/>
      <c r="EJ764" s="773"/>
      <c r="EK764" s="773"/>
      <c r="EL764" s="773"/>
      <c r="EM764" s="748"/>
      <c r="EN764" s="773"/>
      <c r="EO764" s="773"/>
      <c r="EP764" s="773"/>
      <c r="EQ764" s="748"/>
      <c r="ER764" s="773"/>
      <c r="ES764" s="773"/>
      <c r="ET764" s="773"/>
      <c r="EU764" s="748"/>
      <c r="EV764" s="690"/>
      <c r="EW764" s="690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634"/>
      <c r="FI764" s="772"/>
      <c r="FJ764" s="382"/>
      <c r="FK764" s="382"/>
      <c r="FL764" s="773"/>
      <c r="FM764" s="773"/>
      <c r="FN764" s="773"/>
      <c r="FO764" s="748"/>
      <c r="FP764" s="773"/>
      <c r="FQ764" s="773"/>
      <c r="FR764" s="773"/>
      <c r="FS764" s="748"/>
      <c r="FT764" s="773"/>
      <c r="FU764" s="773"/>
      <c r="FV764" s="773"/>
      <c r="FW764" s="748"/>
      <c r="FX764" s="773"/>
      <c r="FY764" s="773"/>
      <c r="FZ764" s="773"/>
      <c r="GA764" s="748"/>
      <c r="GB764" s="690"/>
      <c r="GC764" s="690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634"/>
      <c r="GO764" s="772"/>
      <c r="GP764" s="382"/>
      <c r="GQ764" s="382"/>
      <c r="GR764" s="773"/>
      <c r="GS764" s="773"/>
      <c r="GT764" s="773"/>
      <c r="GU764" s="748"/>
      <c r="GV764" s="773"/>
      <c r="GW764" s="773"/>
      <c r="GX764" s="773"/>
      <c r="GY764" s="748"/>
      <c r="GZ764" s="773"/>
      <c r="HA764" s="773"/>
      <c r="HB764" s="773"/>
      <c r="HC764" s="748"/>
      <c r="HD764" s="773"/>
      <c r="HE764" s="773"/>
      <c r="HF764" s="773"/>
      <c r="HG764" s="748"/>
      <c r="HH764" s="690"/>
      <c r="HI764" s="690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634"/>
      <c r="HU764" s="772"/>
      <c r="HV764" s="382"/>
      <c r="HW764" s="382"/>
      <c r="HX764" s="773"/>
      <c r="HY764" s="773"/>
      <c r="HZ764" s="773"/>
      <c r="IA764" s="748"/>
      <c r="IB764" s="773"/>
      <c r="IC764" s="773"/>
      <c r="ID764" s="773"/>
      <c r="IE764" s="748"/>
      <c r="IF764" s="773"/>
      <c r="IG764" s="773"/>
      <c r="IH764" s="773"/>
      <c r="II764" s="748"/>
      <c r="IJ764" s="773"/>
      <c r="IK764" s="773"/>
      <c r="IL764" s="773"/>
      <c r="IM764" s="748"/>
      <c r="IN764" s="690"/>
      <c r="IO764" s="690"/>
      <c r="IP764" s="775"/>
      <c r="IQ764" s="382"/>
      <c r="IR764" s="438"/>
      <c r="IS764" s="439"/>
      <c r="IT764" s="439"/>
      <c r="IU764" s="429"/>
      <c r="IV764" s="429"/>
    </row>
    <row r="765" spans="1:256" s="755" customFormat="1" ht="63" customHeight="1" outlineLevel="1">
      <c r="A765" s="335" t="s">
        <v>2728</v>
      </c>
      <c r="B765" s="336" t="s">
        <v>2598</v>
      </c>
      <c r="C765" s="335" t="s">
        <v>2602</v>
      </c>
      <c r="D765" s="337" t="s">
        <v>2374</v>
      </c>
      <c r="E765" s="338" t="s">
        <v>1886</v>
      </c>
      <c r="F765" s="312">
        <v>168</v>
      </c>
      <c r="G765" s="312" t="s">
        <v>405</v>
      </c>
      <c r="H765" s="339">
        <v>0</v>
      </c>
      <c r="I765" s="339">
        <v>0</v>
      </c>
      <c r="J765" s="339">
        <v>0</v>
      </c>
      <c r="K765" s="484">
        <v>0</v>
      </c>
      <c r="L765" s="339">
        <v>0</v>
      </c>
      <c r="M765" s="339">
        <v>0</v>
      </c>
      <c r="N765" s="339">
        <v>0</v>
      </c>
      <c r="O765" s="484">
        <v>0</v>
      </c>
      <c r="P765" s="339">
        <v>0</v>
      </c>
      <c r="Q765" s="339">
        <v>0</v>
      </c>
      <c r="R765" s="339">
        <v>0</v>
      </c>
      <c r="S765" s="484">
        <v>0</v>
      </c>
      <c r="T765" s="339">
        <v>0</v>
      </c>
      <c r="U765" s="339">
        <v>0</v>
      </c>
      <c r="V765" s="339">
        <v>0</v>
      </c>
      <c r="W765" s="484">
        <v>0</v>
      </c>
      <c r="X765" s="399">
        <v>0</v>
      </c>
      <c r="Y765" s="399">
        <v>675</v>
      </c>
      <c r="Z765" s="341">
        <v>29401000000</v>
      </c>
      <c r="AA765" s="312" t="s">
        <v>50</v>
      </c>
      <c r="AB765" s="342">
        <v>6817.5</v>
      </c>
      <c r="AC765" s="343">
        <v>42675</v>
      </c>
      <c r="AD765" s="57">
        <v>42675</v>
      </c>
      <c r="AE765" s="57">
        <v>43100</v>
      </c>
      <c r="AF765" s="58" t="s">
        <v>1888</v>
      </c>
      <c r="AG765" s="58" t="s">
        <v>1626</v>
      </c>
      <c r="AH765" s="584" t="s">
        <v>2729</v>
      </c>
      <c r="AI765" s="426"/>
      <c r="AJ765" s="634"/>
      <c r="AK765" s="772"/>
      <c r="AL765" s="382"/>
      <c r="AM765" s="382"/>
      <c r="AN765" s="773"/>
      <c r="AO765" s="773"/>
      <c r="AP765" s="773"/>
      <c r="AQ765" s="748"/>
      <c r="AR765" s="773"/>
      <c r="AS765" s="773"/>
      <c r="AT765" s="773"/>
      <c r="AU765" s="748"/>
      <c r="AV765" s="773"/>
      <c r="AW765" s="773"/>
      <c r="AX765" s="773"/>
      <c r="AY765" s="748"/>
      <c r="AZ765" s="773"/>
      <c r="BA765" s="773"/>
      <c r="BB765" s="773"/>
      <c r="BC765" s="748"/>
      <c r="BD765" s="690"/>
      <c r="BE765" s="690"/>
      <c r="BF765" s="775"/>
      <c r="BG765" s="382"/>
      <c r="BH765" s="438"/>
      <c r="BI765" s="439"/>
      <c r="BJ765" s="439"/>
      <c r="BK765" s="429"/>
      <c r="BL765" s="429"/>
      <c r="BM765" s="426"/>
      <c r="BN765" s="440"/>
      <c r="BO765" s="426"/>
      <c r="BP765" s="634"/>
      <c r="BQ765" s="772"/>
      <c r="BR765" s="382"/>
      <c r="BS765" s="382"/>
      <c r="BT765" s="773"/>
      <c r="BU765" s="773"/>
      <c r="BV765" s="773"/>
      <c r="BW765" s="748"/>
      <c r="BX765" s="773"/>
      <c r="BY765" s="773"/>
      <c r="BZ765" s="773"/>
      <c r="CA765" s="748"/>
      <c r="CB765" s="773"/>
      <c r="CC765" s="773"/>
      <c r="CD765" s="773"/>
      <c r="CE765" s="748"/>
      <c r="CF765" s="773"/>
      <c r="CG765" s="773"/>
      <c r="CH765" s="773"/>
      <c r="CI765" s="748"/>
      <c r="CJ765" s="690"/>
      <c r="CK765" s="690"/>
      <c r="CL765" s="775"/>
      <c r="CM765" s="382"/>
      <c r="CN765" s="438"/>
      <c r="CO765" s="439"/>
      <c r="CP765" s="439"/>
      <c r="CQ765" s="429"/>
      <c r="CR765" s="429"/>
      <c r="CS765" s="426"/>
      <c r="CT765" s="440"/>
      <c r="CU765" s="426"/>
      <c r="CV765" s="634"/>
      <c r="CW765" s="772"/>
      <c r="CX765" s="382"/>
      <c r="CY765" s="382"/>
      <c r="CZ765" s="773"/>
      <c r="DA765" s="773"/>
      <c r="DB765" s="773"/>
      <c r="DC765" s="748"/>
      <c r="DD765" s="773"/>
      <c r="DE765" s="773"/>
      <c r="DF765" s="773"/>
      <c r="DG765" s="748"/>
      <c r="DH765" s="773"/>
      <c r="DI765" s="773"/>
      <c r="DJ765" s="773"/>
      <c r="DK765" s="748"/>
      <c r="DL765" s="773"/>
      <c r="DM765" s="773"/>
      <c r="DN765" s="773"/>
      <c r="DO765" s="748"/>
      <c r="DP765" s="690"/>
      <c r="DQ765" s="690"/>
      <c r="DR765" s="775"/>
      <c r="DS765" s="382"/>
      <c r="DT765" s="438"/>
      <c r="DU765" s="439"/>
      <c r="DV765" s="439"/>
      <c r="DW765" s="429"/>
      <c r="DX765" s="429"/>
      <c r="DY765" s="426"/>
      <c r="DZ765" s="440"/>
      <c r="EA765" s="426"/>
      <c r="EB765" s="634"/>
      <c r="EC765" s="772"/>
      <c r="ED765" s="382"/>
      <c r="EE765" s="382"/>
      <c r="EF765" s="773"/>
      <c r="EG765" s="773"/>
      <c r="EH765" s="773"/>
      <c r="EI765" s="748"/>
      <c r="EJ765" s="773"/>
      <c r="EK765" s="773"/>
      <c r="EL765" s="773"/>
      <c r="EM765" s="748"/>
      <c r="EN765" s="773"/>
      <c r="EO765" s="773"/>
      <c r="EP765" s="773"/>
      <c r="EQ765" s="748"/>
      <c r="ER765" s="773"/>
      <c r="ES765" s="773"/>
      <c r="ET765" s="773"/>
      <c r="EU765" s="748"/>
      <c r="EV765" s="690"/>
      <c r="EW765" s="690"/>
      <c r="EX765" s="775"/>
      <c r="EY765" s="382"/>
      <c r="EZ765" s="438"/>
      <c r="FA765" s="439"/>
      <c r="FB765" s="439"/>
      <c r="FC765" s="429"/>
      <c r="FD765" s="429"/>
      <c r="FE765" s="426"/>
      <c r="FF765" s="440"/>
      <c r="FG765" s="426"/>
      <c r="FH765" s="634"/>
      <c r="FI765" s="772"/>
      <c r="FJ765" s="382"/>
      <c r="FK765" s="382"/>
      <c r="FL765" s="773"/>
      <c r="FM765" s="773"/>
      <c r="FN765" s="773"/>
      <c r="FO765" s="748"/>
      <c r="FP765" s="773"/>
      <c r="FQ765" s="773"/>
      <c r="FR765" s="773"/>
      <c r="FS765" s="748"/>
      <c r="FT765" s="773"/>
      <c r="FU765" s="773"/>
      <c r="FV765" s="773"/>
      <c r="FW765" s="748"/>
      <c r="FX765" s="773"/>
      <c r="FY765" s="773"/>
      <c r="FZ765" s="773"/>
      <c r="GA765" s="748"/>
      <c r="GB765" s="690"/>
      <c r="GC765" s="690"/>
      <c r="GD765" s="775"/>
      <c r="GE765" s="382"/>
      <c r="GF765" s="438"/>
      <c r="GG765" s="439"/>
      <c r="GH765" s="439"/>
      <c r="GI765" s="429"/>
      <c r="GJ765" s="429"/>
      <c r="GK765" s="426"/>
      <c r="GL765" s="440"/>
      <c r="GM765" s="426"/>
      <c r="GN765" s="634"/>
      <c r="GO765" s="772"/>
      <c r="GP765" s="382"/>
      <c r="GQ765" s="382"/>
      <c r="GR765" s="773"/>
      <c r="GS765" s="773"/>
      <c r="GT765" s="773"/>
      <c r="GU765" s="748"/>
      <c r="GV765" s="773"/>
      <c r="GW765" s="773"/>
      <c r="GX765" s="773"/>
      <c r="GY765" s="748"/>
      <c r="GZ765" s="773"/>
      <c r="HA765" s="773"/>
      <c r="HB765" s="773"/>
      <c r="HC765" s="748"/>
      <c r="HD765" s="773"/>
      <c r="HE765" s="773"/>
      <c r="HF765" s="773"/>
      <c r="HG765" s="748"/>
      <c r="HH765" s="690"/>
      <c r="HI765" s="690"/>
      <c r="HJ765" s="775"/>
      <c r="HK765" s="382"/>
      <c r="HL765" s="438"/>
      <c r="HM765" s="439"/>
      <c r="HN765" s="439"/>
      <c r="HO765" s="429"/>
      <c r="HP765" s="429"/>
      <c r="HQ765" s="426"/>
      <c r="HR765" s="440"/>
      <c r="HS765" s="426"/>
      <c r="HT765" s="634"/>
      <c r="HU765" s="772"/>
      <c r="HV765" s="382"/>
      <c r="HW765" s="382"/>
      <c r="HX765" s="773"/>
      <c r="HY765" s="773"/>
      <c r="HZ765" s="773"/>
      <c r="IA765" s="748"/>
      <c r="IB765" s="773"/>
      <c r="IC765" s="773"/>
      <c r="ID765" s="773"/>
      <c r="IE765" s="748"/>
      <c r="IF765" s="773"/>
      <c r="IG765" s="773"/>
      <c r="IH765" s="773"/>
      <c r="II765" s="748"/>
      <c r="IJ765" s="773"/>
      <c r="IK765" s="773"/>
      <c r="IL765" s="773"/>
      <c r="IM765" s="748"/>
      <c r="IN765" s="690"/>
      <c r="IO765" s="690"/>
      <c r="IP765" s="775"/>
      <c r="IQ765" s="382"/>
      <c r="IR765" s="438"/>
      <c r="IS765" s="439"/>
      <c r="IT765" s="439"/>
      <c r="IU765" s="429"/>
      <c r="IV765" s="429"/>
    </row>
    <row r="766" spans="1:34" s="1" customFormat="1" ht="19.5">
      <c r="A766" s="30" t="s">
        <v>1483</v>
      </c>
      <c r="B766" s="31"/>
      <c r="C766" s="30"/>
      <c r="D766" s="183" t="s">
        <v>1484</v>
      </c>
      <c r="E766" s="32"/>
      <c r="F766" s="30"/>
      <c r="G766" s="30"/>
      <c r="H766" s="33"/>
      <c r="I766" s="33"/>
      <c r="J766" s="33"/>
      <c r="K766" s="223">
        <v>0</v>
      </c>
      <c r="L766" s="33"/>
      <c r="M766" s="33"/>
      <c r="N766" s="33"/>
      <c r="O766" s="223">
        <v>0</v>
      </c>
      <c r="P766" s="33"/>
      <c r="Q766" s="33"/>
      <c r="R766" s="33"/>
      <c r="S766" s="223">
        <v>0</v>
      </c>
      <c r="T766" s="33"/>
      <c r="U766" s="33"/>
      <c r="V766" s="33"/>
      <c r="W766" s="223">
        <v>0</v>
      </c>
      <c r="X766" s="34"/>
      <c r="Y766" s="541">
        <v>0</v>
      </c>
      <c r="Z766" s="62"/>
      <c r="AA766" s="62"/>
      <c r="AB766" s="273">
        <f t="shared" si="15"/>
        <v>0</v>
      </c>
      <c r="AC766" s="36"/>
      <c r="AD766" s="37"/>
      <c r="AE766" s="37"/>
      <c r="AF766" s="35"/>
      <c r="AG766" s="35"/>
      <c r="AH766" s="323"/>
    </row>
    <row r="767" spans="1:34" s="1" customFormat="1" ht="18.75">
      <c r="A767" s="38" t="s">
        <v>1485</v>
      </c>
      <c r="B767" s="66"/>
      <c r="C767" s="38"/>
      <c r="D767" s="187"/>
      <c r="E767" s="49"/>
      <c r="F767" s="38"/>
      <c r="G767" s="38"/>
      <c r="H767" s="42"/>
      <c r="I767" s="42"/>
      <c r="J767" s="42"/>
      <c r="K767" s="222"/>
      <c r="L767" s="42"/>
      <c r="M767" s="42"/>
      <c r="N767" s="42"/>
      <c r="O767" s="222"/>
      <c r="P767" s="42"/>
      <c r="Q767" s="42"/>
      <c r="R767" s="42"/>
      <c r="S767" s="222"/>
      <c r="T767" s="42"/>
      <c r="U767" s="42"/>
      <c r="V767" s="42"/>
      <c r="W767" s="222"/>
      <c r="X767" s="43"/>
      <c r="Y767" s="542"/>
      <c r="Z767" s="44"/>
      <c r="AA767" s="44"/>
      <c r="AB767" s="264">
        <f t="shared" si="15"/>
        <v>0</v>
      </c>
      <c r="AC767" s="65"/>
      <c r="AD767" s="45"/>
      <c r="AE767" s="45"/>
      <c r="AF767" s="44"/>
      <c r="AG767" s="44"/>
      <c r="AH767" s="63"/>
    </row>
    <row r="768" spans="1:34" s="128" customFormat="1" ht="19.5">
      <c r="A768" s="30" t="s">
        <v>1487</v>
      </c>
      <c r="B768" s="31"/>
      <c r="C768" s="30"/>
      <c r="D768" s="183" t="s">
        <v>1488</v>
      </c>
      <c r="E768" s="32"/>
      <c r="F768" s="30"/>
      <c r="G768" s="30"/>
      <c r="H768" s="33"/>
      <c r="I768" s="33"/>
      <c r="J768" s="33"/>
      <c r="K768" s="223">
        <v>0</v>
      </c>
      <c r="L768" s="33"/>
      <c r="M768" s="33"/>
      <c r="N768" s="33"/>
      <c r="O768" s="223">
        <v>0</v>
      </c>
      <c r="P768" s="33"/>
      <c r="Q768" s="33"/>
      <c r="R768" s="33"/>
      <c r="S768" s="223">
        <v>0</v>
      </c>
      <c r="T768" s="33"/>
      <c r="U768" s="33"/>
      <c r="V768" s="33"/>
      <c r="W768" s="223">
        <v>0</v>
      </c>
      <c r="X768" s="127">
        <v>0</v>
      </c>
      <c r="Y768" s="541">
        <v>0</v>
      </c>
      <c r="Z768" s="62"/>
      <c r="AA768" s="62"/>
      <c r="AB768" s="273">
        <f t="shared" si="15"/>
        <v>0</v>
      </c>
      <c r="AC768" s="36"/>
      <c r="AD768" s="37"/>
      <c r="AE768" s="37"/>
      <c r="AF768" s="35"/>
      <c r="AG768" s="35"/>
      <c r="AH768" s="323"/>
    </row>
    <row r="769" spans="1:34" s="1" customFormat="1" ht="19.5">
      <c r="A769" s="30" t="s">
        <v>1489</v>
      </c>
      <c r="B769" s="31"/>
      <c r="C769" s="30"/>
      <c r="D769" s="183" t="s">
        <v>1490</v>
      </c>
      <c r="E769" s="32"/>
      <c r="F769" s="30"/>
      <c r="G769" s="30"/>
      <c r="H769" s="33"/>
      <c r="I769" s="33"/>
      <c r="J769" s="33"/>
      <c r="K769" s="223">
        <v>0</v>
      </c>
      <c r="L769" s="33"/>
      <c r="M769" s="33"/>
      <c r="N769" s="33"/>
      <c r="O769" s="223">
        <v>0</v>
      </c>
      <c r="P769" s="33"/>
      <c r="Q769" s="33"/>
      <c r="R769" s="33"/>
      <c r="S769" s="223">
        <v>0</v>
      </c>
      <c r="T769" s="33"/>
      <c r="U769" s="33"/>
      <c r="V769" s="33"/>
      <c r="W769" s="223">
        <v>0</v>
      </c>
      <c r="X769" s="127">
        <v>0</v>
      </c>
      <c r="Y769" s="541">
        <v>0</v>
      </c>
      <c r="Z769" s="62">
        <v>29401000000</v>
      </c>
      <c r="AA769" s="62" t="s">
        <v>50</v>
      </c>
      <c r="AB769" s="272">
        <f>SUM(AB770:AB777)</f>
        <v>7304.630000000001</v>
      </c>
      <c r="AC769" s="36"/>
      <c r="AD769" s="37"/>
      <c r="AE769" s="37"/>
      <c r="AF769" s="35"/>
      <c r="AG769" s="35"/>
      <c r="AH769" s="323"/>
    </row>
    <row r="770" spans="1:34" s="60" customFormat="1" ht="93.75">
      <c r="A770" s="50" t="s">
        <v>1491</v>
      </c>
      <c r="B770" s="39" t="s">
        <v>1486</v>
      </c>
      <c r="C770" s="39">
        <v>5050000</v>
      </c>
      <c r="D770" s="185" t="s">
        <v>1492</v>
      </c>
      <c r="E770" s="157" t="s">
        <v>1886</v>
      </c>
      <c r="F770" s="51" t="s">
        <v>549</v>
      </c>
      <c r="G770" s="51" t="s">
        <v>550</v>
      </c>
      <c r="H770" s="53">
        <v>0</v>
      </c>
      <c r="I770" s="53">
        <v>50</v>
      </c>
      <c r="J770" s="53">
        <v>50</v>
      </c>
      <c r="K770" s="53">
        <v>100</v>
      </c>
      <c r="L770" s="53">
        <v>50</v>
      </c>
      <c r="M770" s="53">
        <v>50</v>
      </c>
      <c r="N770" s="53">
        <v>50</v>
      </c>
      <c r="O770" s="53">
        <v>150</v>
      </c>
      <c r="P770" s="53">
        <v>50</v>
      </c>
      <c r="Q770" s="53">
        <v>0</v>
      </c>
      <c r="R770" s="53">
        <v>0</v>
      </c>
      <c r="S770" s="53">
        <v>50</v>
      </c>
      <c r="T770" s="53">
        <v>0</v>
      </c>
      <c r="U770" s="53">
        <v>0</v>
      </c>
      <c r="V770" s="53">
        <v>0</v>
      </c>
      <c r="W770" s="53">
        <v>0</v>
      </c>
      <c r="X770" s="54">
        <v>300</v>
      </c>
      <c r="Y770" s="542">
        <v>200</v>
      </c>
      <c r="Z770" s="55">
        <v>29401000000</v>
      </c>
      <c r="AA770" s="55" t="s">
        <v>50</v>
      </c>
      <c r="AB770" s="264">
        <f t="shared" si="15"/>
        <v>30</v>
      </c>
      <c r="AC770" s="56" t="s">
        <v>2022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18.75">
      <c r="A771" s="50" t="s">
        <v>1493</v>
      </c>
      <c r="B771" s="39" t="s">
        <v>1486</v>
      </c>
      <c r="C771" s="39">
        <v>5050000</v>
      </c>
      <c r="D771" s="185" t="s">
        <v>1494</v>
      </c>
      <c r="E771" s="157" t="s">
        <v>1495</v>
      </c>
      <c r="F771" s="50" t="s">
        <v>1000</v>
      </c>
      <c r="G771" s="50" t="s">
        <v>1001</v>
      </c>
      <c r="H771" s="53">
        <v>0</v>
      </c>
      <c r="I771" s="53">
        <v>0</v>
      </c>
      <c r="J771" s="53">
        <v>50</v>
      </c>
      <c r="K771" s="53">
        <v>50</v>
      </c>
      <c r="L771" s="53">
        <v>50</v>
      </c>
      <c r="M771" s="53">
        <v>50</v>
      </c>
      <c r="N771" s="53">
        <v>50</v>
      </c>
      <c r="O771" s="53">
        <v>150</v>
      </c>
      <c r="P771" s="53">
        <v>0</v>
      </c>
      <c r="Q771" s="53">
        <v>0</v>
      </c>
      <c r="R771" s="53">
        <v>0</v>
      </c>
      <c r="S771" s="53">
        <v>0</v>
      </c>
      <c r="T771" s="53">
        <v>0</v>
      </c>
      <c r="U771" s="53">
        <v>0</v>
      </c>
      <c r="V771" s="53">
        <v>0</v>
      </c>
      <c r="W771" s="53">
        <v>0</v>
      </c>
      <c r="X771" s="54">
        <v>200</v>
      </c>
      <c r="Y771" s="542">
        <v>200</v>
      </c>
      <c r="Z771" s="55">
        <v>29401000000</v>
      </c>
      <c r="AA771" s="55" t="s">
        <v>50</v>
      </c>
      <c r="AB771" s="264">
        <f t="shared" si="15"/>
        <v>7080</v>
      </c>
      <c r="AC771" s="56">
        <v>17.7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93.75">
      <c r="A772" s="50" t="s">
        <v>1496</v>
      </c>
      <c r="B772" s="39" t="s">
        <v>1486</v>
      </c>
      <c r="C772" s="39">
        <v>5050000</v>
      </c>
      <c r="D772" s="185" t="s">
        <v>1497</v>
      </c>
      <c r="E772" s="157" t="s">
        <v>1886</v>
      </c>
      <c r="F772" s="50" t="s">
        <v>1000</v>
      </c>
      <c r="G772" s="50" t="s">
        <v>1001</v>
      </c>
      <c r="H772" s="53">
        <v>0</v>
      </c>
      <c r="I772" s="53">
        <v>600</v>
      </c>
      <c r="J772" s="53">
        <v>0</v>
      </c>
      <c r="K772" s="53">
        <v>600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4">
        <v>600</v>
      </c>
      <c r="Y772" s="542">
        <v>0</v>
      </c>
      <c r="Z772" s="55">
        <v>29401000000</v>
      </c>
      <c r="AA772" s="55" t="s">
        <v>50</v>
      </c>
      <c r="AB772" s="264">
        <f t="shared" si="15"/>
        <v>33.6</v>
      </c>
      <c r="AC772" s="56" t="s">
        <v>2116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93.75">
      <c r="A773" s="50" t="s">
        <v>1498</v>
      </c>
      <c r="B773" s="39" t="s">
        <v>1486</v>
      </c>
      <c r="C773" s="39">
        <v>5050000</v>
      </c>
      <c r="D773" s="185" t="s">
        <v>1499</v>
      </c>
      <c r="E773" s="157" t="s">
        <v>1886</v>
      </c>
      <c r="F773" s="50" t="s">
        <v>1000</v>
      </c>
      <c r="G773" s="50" t="s">
        <v>1001</v>
      </c>
      <c r="H773" s="53">
        <v>0</v>
      </c>
      <c r="I773" s="53">
        <v>2</v>
      </c>
      <c r="J773" s="53">
        <v>1</v>
      </c>
      <c r="K773" s="53">
        <v>3</v>
      </c>
      <c r="L773" s="53">
        <v>2</v>
      </c>
      <c r="M773" s="53">
        <v>2</v>
      </c>
      <c r="N773" s="53">
        <v>0</v>
      </c>
      <c r="O773" s="53">
        <v>4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7</v>
      </c>
      <c r="Y773" s="542">
        <v>10</v>
      </c>
      <c r="Z773" s="55">
        <v>29401000000</v>
      </c>
      <c r="AA773" s="55" t="s">
        <v>50</v>
      </c>
      <c r="AB773" s="264">
        <f t="shared" si="15"/>
        <v>4.93</v>
      </c>
      <c r="AC773" s="56" t="s">
        <v>2225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93.75">
      <c r="A774" s="50" t="s">
        <v>1500</v>
      </c>
      <c r="B774" s="39" t="s">
        <v>1486</v>
      </c>
      <c r="C774" s="39">
        <v>5050000</v>
      </c>
      <c r="D774" s="185" t="s">
        <v>1501</v>
      </c>
      <c r="E774" s="157" t="s">
        <v>1886</v>
      </c>
      <c r="F774" s="50" t="s">
        <v>1000</v>
      </c>
      <c r="G774" s="50" t="s">
        <v>1001</v>
      </c>
      <c r="H774" s="53">
        <v>0</v>
      </c>
      <c r="I774" s="53">
        <v>0</v>
      </c>
      <c r="J774" s="53">
        <v>50</v>
      </c>
      <c r="K774" s="53">
        <v>50</v>
      </c>
      <c r="L774" s="53">
        <v>50</v>
      </c>
      <c r="M774" s="53">
        <v>50</v>
      </c>
      <c r="N774" s="53">
        <v>50</v>
      </c>
      <c r="O774" s="53">
        <v>150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4">
        <v>200</v>
      </c>
      <c r="Y774" s="542">
        <v>200</v>
      </c>
      <c r="Z774" s="55">
        <v>29401000000</v>
      </c>
      <c r="AA774" s="55" t="s">
        <v>50</v>
      </c>
      <c r="AB774" s="264">
        <f t="shared" si="15"/>
        <v>115.99999999999999</v>
      </c>
      <c r="AC774" s="56" t="s">
        <v>2225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37.5">
      <c r="A775" s="50" t="s">
        <v>1502</v>
      </c>
      <c r="B775" s="39" t="s">
        <v>1486</v>
      </c>
      <c r="C775" s="39">
        <v>5050000</v>
      </c>
      <c r="D775" s="192" t="s">
        <v>1503</v>
      </c>
      <c r="E775" s="52" t="s">
        <v>1886</v>
      </c>
      <c r="F775" s="51" t="s">
        <v>549</v>
      </c>
      <c r="G775" s="51" t="s">
        <v>550</v>
      </c>
      <c r="H775" s="53">
        <v>30</v>
      </c>
      <c r="I775" s="53">
        <v>0</v>
      </c>
      <c r="J775" s="53">
        <v>0</v>
      </c>
      <c r="K775" s="53">
        <v>30</v>
      </c>
      <c r="L775" s="53">
        <v>30</v>
      </c>
      <c r="M775" s="53">
        <v>0</v>
      </c>
      <c r="N775" s="53">
        <v>0</v>
      </c>
      <c r="O775" s="53">
        <v>30</v>
      </c>
      <c r="P775" s="53">
        <v>30</v>
      </c>
      <c r="Q775" s="53">
        <v>0</v>
      </c>
      <c r="R775" s="53">
        <v>0</v>
      </c>
      <c r="S775" s="53">
        <v>30</v>
      </c>
      <c r="T775" s="53">
        <v>30</v>
      </c>
      <c r="U775" s="53">
        <v>0</v>
      </c>
      <c r="V775" s="53">
        <v>0</v>
      </c>
      <c r="W775" s="53">
        <v>30</v>
      </c>
      <c r="X775" s="54">
        <v>120</v>
      </c>
      <c r="Y775" s="542">
        <v>0</v>
      </c>
      <c r="Z775" s="55">
        <v>29401000000</v>
      </c>
      <c r="AA775" s="55" t="s">
        <v>50</v>
      </c>
      <c r="AB775" s="264">
        <f t="shared" si="15"/>
        <v>9.6</v>
      </c>
      <c r="AC775" s="241">
        <v>0.08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93.75">
      <c r="A776" s="50" t="s">
        <v>1504</v>
      </c>
      <c r="B776" s="39" t="s">
        <v>1486</v>
      </c>
      <c r="C776" s="39">
        <v>5050000</v>
      </c>
      <c r="D776" s="192" t="s">
        <v>1505</v>
      </c>
      <c r="E776" s="52" t="s">
        <v>1886</v>
      </c>
      <c r="F776" s="50" t="s">
        <v>1000</v>
      </c>
      <c r="G776" s="50" t="s">
        <v>1001</v>
      </c>
      <c r="H776" s="53">
        <v>0</v>
      </c>
      <c r="I776" s="53">
        <v>0</v>
      </c>
      <c r="J776" s="53">
        <v>200</v>
      </c>
      <c r="K776" s="53">
        <v>200</v>
      </c>
      <c r="L776" s="53">
        <v>0</v>
      </c>
      <c r="M776" s="53">
        <v>0</v>
      </c>
      <c r="N776" s="53">
        <v>0</v>
      </c>
      <c r="O776" s="53">
        <v>0</v>
      </c>
      <c r="P776" s="53">
        <v>0</v>
      </c>
      <c r="Q776" s="53">
        <v>200</v>
      </c>
      <c r="R776" s="53">
        <v>0</v>
      </c>
      <c r="S776" s="53">
        <v>200</v>
      </c>
      <c r="T776" s="53">
        <v>0</v>
      </c>
      <c r="U776" s="53">
        <v>0</v>
      </c>
      <c r="V776" s="53">
        <v>0</v>
      </c>
      <c r="W776" s="53">
        <v>0</v>
      </c>
      <c r="X776" s="54">
        <v>400</v>
      </c>
      <c r="Y776" s="542">
        <v>0</v>
      </c>
      <c r="Z776" s="55">
        <v>29401000000</v>
      </c>
      <c r="AA776" s="55" t="s">
        <v>50</v>
      </c>
      <c r="AB776" s="264">
        <f t="shared" si="15"/>
        <v>28.000000000000004</v>
      </c>
      <c r="AC776" s="56" t="s">
        <v>2012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60" customFormat="1" ht="18.75">
      <c r="A777" s="50" t="s">
        <v>1506</v>
      </c>
      <c r="B777" s="39" t="s">
        <v>1486</v>
      </c>
      <c r="C777" s="39">
        <v>5050000</v>
      </c>
      <c r="D777" s="192" t="s">
        <v>1507</v>
      </c>
      <c r="E777" s="58" t="s">
        <v>1495</v>
      </c>
      <c r="F777" s="50" t="s">
        <v>1000</v>
      </c>
      <c r="G777" s="50" t="s">
        <v>1001</v>
      </c>
      <c r="H777" s="53">
        <v>50</v>
      </c>
      <c r="I777" s="53">
        <v>0</v>
      </c>
      <c r="J777" s="53">
        <v>0</v>
      </c>
      <c r="K777" s="53">
        <v>50</v>
      </c>
      <c r="L777" s="53">
        <v>0</v>
      </c>
      <c r="M777" s="53">
        <v>0</v>
      </c>
      <c r="N777" s="53">
        <v>0</v>
      </c>
      <c r="O777" s="53">
        <v>0</v>
      </c>
      <c r="P777" s="53">
        <v>50</v>
      </c>
      <c r="Q777" s="53">
        <v>0</v>
      </c>
      <c r="R777" s="53">
        <v>0</v>
      </c>
      <c r="S777" s="53">
        <v>50</v>
      </c>
      <c r="T777" s="53">
        <v>0</v>
      </c>
      <c r="U777" s="53">
        <v>0</v>
      </c>
      <c r="V777" s="53">
        <v>0</v>
      </c>
      <c r="W777" s="53">
        <v>0</v>
      </c>
      <c r="X777" s="54">
        <v>100</v>
      </c>
      <c r="Y777" s="542">
        <v>0</v>
      </c>
      <c r="Z777" s="55">
        <v>29401000000</v>
      </c>
      <c r="AA777" s="55" t="s">
        <v>50</v>
      </c>
      <c r="AB777" s="264">
        <f t="shared" si="15"/>
        <v>2.5</v>
      </c>
      <c r="AC777" s="241">
        <v>0.025</v>
      </c>
      <c r="AD777" s="57">
        <v>42005</v>
      </c>
      <c r="AE777" s="57">
        <v>42339</v>
      </c>
      <c r="AF777" s="58" t="s">
        <v>1889</v>
      </c>
      <c r="AG777" s="59" t="s">
        <v>1890</v>
      </c>
      <c r="AH777" s="58"/>
    </row>
    <row r="778" spans="1:34" s="1" customFormat="1" ht="18.75">
      <c r="A778" s="23" t="s">
        <v>1508</v>
      </c>
      <c r="B778" s="24"/>
      <c r="C778" s="23"/>
      <c r="D778" s="182" t="s">
        <v>1509</v>
      </c>
      <c r="E778" s="24"/>
      <c r="F778" s="24"/>
      <c r="G778" s="24"/>
      <c r="H778" s="25"/>
      <c r="I778" s="25"/>
      <c r="J778" s="25"/>
      <c r="K778" s="228">
        <v>0</v>
      </c>
      <c r="L778" s="25"/>
      <c r="M778" s="25"/>
      <c r="N778" s="25"/>
      <c r="O778" s="228">
        <v>0</v>
      </c>
      <c r="P778" s="25"/>
      <c r="Q778" s="25"/>
      <c r="R778" s="25"/>
      <c r="S778" s="228">
        <v>0</v>
      </c>
      <c r="T778" s="25"/>
      <c r="U778" s="25"/>
      <c r="V778" s="25"/>
      <c r="W778" s="228">
        <v>0</v>
      </c>
      <c r="X778" s="26"/>
      <c r="Y778" s="540">
        <v>0</v>
      </c>
      <c r="Z778" s="119"/>
      <c r="AA778" s="119"/>
      <c r="AB778" s="278">
        <f t="shared" si="15"/>
        <v>0</v>
      </c>
      <c r="AC778" s="28"/>
      <c r="AD778" s="29"/>
      <c r="AE778" s="29"/>
      <c r="AF778" s="27"/>
      <c r="AG778" s="27"/>
      <c r="AH778" s="322"/>
    </row>
    <row r="779" spans="1:34" s="1" customFormat="1" ht="18.75">
      <c r="A779" s="38" t="s">
        <v>1510</v>
      </c>
      <c r="B779" s="66"/>
      <c r="C779" s="38"/>
      <c r="D779" s="187"/>
      <c r="E779" s="49"/>
      <c r="F779" s="38"/>
      <c r="G779" s="38"/>
      <c r="H779" s="42"/>
      <c r="I779" s="42"/>
      <c r="J779" s="42"/>
      <c r="K779" s="222">
        <v>0</v>
      </c>
      <c r="L779" s="42"/>
      <c r="M779" s="42"/>
      <c r="N779" s="42"/>
      <c r="O779" s="222">
        <v>0</v>
      </c>
      <c r="P779" s="42"/>
      <c r="Q779" s="42"/>
      <c r="R779" s="42"/>
      <c r="S779" s="222">
        <v>0</v>
      </c>
      <c r="T779" s="42"/>
      <c r="U779" s="42"/>
      <c r="V779" s="42"/>
      <c r="W779" s="222">
        <v>0</v>
      </c>
      <c r="X779" s="43">
        <v>0</v>
      </c>
      <c r="Y779" s="542">
        <v>0</v>
      </c>
      <c r="Z779" s="44"/>
      <c r="AA779" s="44"/>
      <c r="AB779" s="264">
        <f t="shared" si="15"/>
        <v>0</v>
      </c>
      <c r="AC779" s="65"/>
      <c r="AD779" s="45"/>
      <c r="AE779" s="45"/>
      <c r="AF779" s="44"/>
      <c r="AG779" s="44"/>
      <c r="AH779" s="63"/>
    </row>
    <row r="780" spans="1:34" s="1" customFormat="1" ht="18.75">
      <c r="A780" s="23" t="s">
        <v>1511</v>
      </c>
      <c r="B780" s="24"/>
      <c r="C780" s="23"/>
      <c r="D780" s="182" t="s">
        <v>1513</v>
      </c>
      <c r="E780" s="24"/>
      <c r="F780" s="24"/>
      <c r="G780" s="24"/>
      <c r="H780" s="25"/>
      <c r="I780" s="25"/>
      <c r="J780" s="25"/>
      <c r="K780" s="228">
        <v>0</v>
      </c>
      <c r="L780" s="25"/>
      <c r="M780" s="25"/>
      <c r="N780" s="25"/>
      <c r="O780" s="228">
        <v>0</v>
      </c>
      <c r="P780" s="25"/>
      <c r="Q780" s="25"/>
      <c r="R780" s="25"/>
      <c r="S780" s="228">
        <v>0</v>
      </c>
      <c r="T780" s="25"/>
      <c r="U780" s="25"/>
      <c r="V780" s="25"/>
      <c r="W780" s="228">
        <v>0</v>
      </c>
      <c r="X780" s="26"/>
      <c r="Y780" s="540">
        <v>0</v>
      </c>
      <c r="Z780" s="119"/>
      <c r="AA780" s="119"/>
      <c r="AB780" s="278">
        <f t="shared" si="15"/>
        <v>0</v>
      </c>
      <c r="AC780" s="28"/>
      <c r="AD780" s="29"/>
      <c r="AE780" s="29"/>
      <c r="AF780" s="27"/>
      <c r="AG780" s="27"/>
      <c r="AH780" s="322"/>
    </row>
    <row r="781" spans="1:34" s="1" customFormat="1" ht="18.75">
      <c r="A781" s="23" t="s">
        <v>1512</v>
      </c>
      <c r="B781" s="24"/>
      <c r="C781" s="23"/>
      <c r="D781" s="182" t="s">
        <v>1515</v>
      </c>
      <c r="E781" s="24"/>
      <c r="F781" s="24"/>
      <c r="G781" s="24"/>
      <c r="H781" s="25"/>
      <c r="I781" s="25"/>
      <c r="J781" s="25"/>
      <c r="K781" s="228">
        <v>0</v>
      </c>
      <c r="L781" s="25"/>
      <c r="M781" s="25"/>
      <c r="N781" s="25"/>
      <c r="O781" s="228">
        <v>0</v>
      </c>
      <c r="P781" s="25"/>
      <c r="Q781" s="25"/>
      <c r="R781" s="25"/>
      <c r="S781" s="228">
        <v>0</v>
      </c>
      <c r="T781" s="25"/>
      <c r="U781" s="25"/>
      <c r="V781" s="25"/>
      <c r="W781" s="228">
        <v>0</v>
      </c>
      <c r="X781" s="26"/>
      <c r="Y781" s="540">
        <v>0</v>
      </c>
      <c r="Z781" s="119"/>
      <c r="AA781" s="119"/>
      <c r="AB781" s="278">
        <f t="shared" si="15"/>
        <v>0</v>
      </c>
      <c r="AC781" s="28"/>
      <c r="AD781" s="29"/>
      <c r="AE781" s="29"/>
      <c r="AF781" s="27"/>
      <c r="AG781" s="27"/>
      <c r="AH781" s="322"/>
    </row>
    <row r="782" spans="1:34" s="1" customFormat="1" ht="19.5">
      <c r="A782" s="30" t="s">
        <v>1761</v>
      </c>
      <c r="B782" s="31"/>
      <c r="C782" s="30"/>
      <c r="D782" s="183" t="s">
        <v>1517</v>
      </c>
      <c r="E782" s="32"/>
      <c r="F782" s="30"/>
      <c r="G782" s="30"/>
      <c r="H782" s="33"/>
      <c r="I782" s="33"/>
      <c r="J782" s="33"/>
      <c r="K782" s="223">
        <v>0</v>
      </c>
      <c r="L782" s="33"/>
      <c r="M782" s="33"/>
      <c r="N782" s="33"/>
      <c r="O782" s="223">
        <v>0</v>
      </c>
      <c r="P782" s="33"/>
      <c r="Q782" s="33"/>
      <c r="R782" s="33"/>
      <c r="S782" s="223">
        <v>0</v>
      </c>
      <c r="T782" s="33"/>
      <c r="U782" s="33"/>
      <c r="V782" s="33"/>
      <c r="W782" s="223">
        <v>0</v>
      </c>
      <c r="X782" s="34">
        <v>0</v>
      </c>
      <c r="Y782" s="541">
        <v>0</v>
      </c>
      <c r="Z782" s="62"/>
      <c r="AA782" s="62"/>
      <c r="AB782" s="273">
        <f t="shared" si="15"/>
        <v>0</v>
      </c>
      <c r="AC782" s="36"/>
      <c r="AD782" s="37"/>
      <c r="AE782" s="37"/>
      <c r="AF782" s="35"/>
      <c r="AG782" s="35"/>
      <c r="AH782" s="323"/>
    </row>
    <row r="783" spans="1:34" s="1" customFormat="1" ht="37.5">
      <c r="A783" s="38" t="s">
        <v>1762</v>
      </c>
      <c r="B783" s="66"/>
      <c r="C783" s="38"/>
      <c r="D783" s="187" t="s">
        <v>1518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2">
        <v>0</v>
      </c>
      <c r="L783" s="42">
        <v>0</v>
      </c>
      <c r="M783" s="42">
        <v>0</v>
      </c>
      <c r="N783" s="42">
        <v>0</v>
      </c>
      <c r="O783" s="222">
        <v>0</v>
      </c>
      <c r="P783" s="42">
        <v>0</v>
      </c>
      <c r="Q783" s="42">
        <v>0</v>
      </c>
      <c r="R783" s="42">
        <v>0</v>
      </c>
      <c r="S783" s="222">
        <v>0</v>
      </c>
      <c r="T783" s="42">
        <v>0</v>
      </c>
      <c r="U783" s="42">
        <v>0</v>
      </c>
      <c r="V783" s="42">
        <v>0</v>
      </c>
      <c r="W783" s="222">
        <v>0</v>
      </c>
      <c r="X783" s="43">
        <v>0</v>
      </c>
      <c r="Y783" s="542">
        <v>0</v>
      </c>
      <c r="Z783" s="44"/>
      <c r="AA783" s="44"/>
      <c r="AB783" s="264">
        <f t="shared" si="15"/>
        <v>0</v>
      </c>
      <c r="AC783" s="65"/>
      <c r="AD783" s="45"/>
      <c r="AE783" s="45"/>
      <c r="AF783" s="44"/>
      <c r="AG783" s="44"/>
      <c r="AH783" s="63"/>
    </row>
    <row r="784" spans="1:35" s="315" customFormat="1" ht="48" customHeight="1">
      <c r="A784" s="300" t="s">
        <v>2430</v>
      </c>
      <c r="B784" s="302" t="s">
        <v>2431</v>
      </c>
      <c r="C784" s="300" t="s">
        <v>2432</v>
      </c>
      <c r="D784" s="314" t="s">
        <v>2433</v>
      </c>
      <c r="E784" s="301" t="s">
        <v>1886</v>
      </c>
      <c r="F784" s="302" t="s">
        <v>1546</v>
      </c>
      <c r="G784" s="302" t="s">
        <v>1947</v>
      </c>
      <c r="H784" s="303">
        <v>0</v>
      </c>
      <c r="I784" s="303">
        <v>0</v>
      </c>
      <c r="J784" s="303">
        <v>0</v>
      </c>
      <c r="K784" s="304">
        <v>0</v>
      </c>
      <c r="L784" s="303">
        <v>0</v>
      </c>
      <c r="M784" s="303">
        <v>1</v>
      </c>
      <c r="N784" s="303">
        <v>0</v>
      </c>
      <c r="O784" s="304">
        <v>1</v>
      </c>
      <c r="P784" s="303">
        <v>0</v>
      </c>
      <c r="Q784" s="303">
        <v>0</v>
      </c>
      <c r="R784" s="303">
        <v>0</v>
      </c>
      <c r="S784" s="305">
        <v>0</v>
      </c>
      <c r="T784" s="303">
        <v>0</v>
      </c>
      <c r="U784" s="303">
        <v>0</v>
      </c>
      <c r="V784" s="303">
        <v>0</v>
      </c>
      <c r="W784" s="305">
        <v>0</v>
      </c>
      <c r="X784" s="306">
        <v>1</v>
      </c>
      <c r="Y784" s="543">
        <v>0</v>
      </c>
      <c r="Z784" s="307">
        <v>29401000000</v>
      </c>
      <c r="AA784" s="308" t="s">
        <v>50</v>
      </c>
      <c r="AB784" s="309">
        <v>851.067</v>
      </c>
      <c r="AC784" s="310">
        <v>42125</v>
      </c>
      <c r="AD784" s="310">
        <v>42125</v>
      </c>
      <c r="AE784" s="311">
        <v>42156</v>
      </c>
      <c r="AF784" s="356" t="s">
        <v>1891</v>
      </c>
      <c r="AG784" s="313" t="s">
        <v>1626</v>
      </c>
      <c r="AH784" s="69" t="s">
        <v>2434</v>
      </c>
      <c r="AI784" s="357"/>
    </row>
    <row r="785" spans="1:34" s="467" customFormat="1" ht="66" customHeight="1">
      <c r="A785" s="335" t="s">
        <v>2510</v>
      </c>
      <c r="B785" s="335" t="s">
        <v>2431</v>
      </c>
      <c r="C785" s="312">
        <v>9314105</v>
      </c>
      <c r="D785" s="464" t="s">
        <v>2508</v>
      </c>
      <c r="E785" s="301" t="s">
        <v>1886</v>
      </c>
      <c r="F785" s="302" t="s">
        <v>1546</v>
      </c>
      <c r="G785" s="302" t="s">
        <v>1947</v>
      </c>
      <c r="H785" s="313">
        <v>0</v>
      </c>
      <c r="I785" s="313">
        <v>0</v>
      </c>
      <c r="J785" s="313">
        <v>0</v>
      </c>
      <c r="K785" s="473">
        <f>SUM(H785:J785)</f>
        <v>0</v>
      </c>
      <c r="L785" s="312">
        <v>0</v>
      </c>
      <c r="M785" s="312">
        <v>0</v>
      </c>
      <c r="N785" s="312">
        <v>0</v>
      </c>
      <c r="O785" s="473">
        <v>0</v>
      </c>
      <c r="P785" s="312">
        <v>0</v>
      </c>
      <c r="Q785" s="312">
        <v>0</v>
      </c>
      <c r="R785" s="312">
        <v>0</v>
      </c>
      <c r="S785" s="473">
        <f>SUM(P785:R785)</f>
        <v>0</v>
      </c>
      <c r="T785" s="465">
        <v>1</v>
      </c>
      <c r="U785" s="312">
        <v>0</v>
      </c>
      <c r="V785" s="312">
        <v>0</v>
      </c>
      <c r="W785" s="473">
        <f>SUM(T785:V785)</f>
        <v>1</v>
      </c>
      <c r="X785" s="308">
        <f>K785+O785+S785+W785</f>
        <v>1</v>
      </c>
      <c r="Y785" s="557"/>
      <c r="Z785" s="312">
        <v>29401000000</v>
      </c>
      <c r="AA785" s="308" t="s">
        <v>50</v>
      </c>
      <c r="AB785" s="465">
        <v>112.197</v>
      </c>
      <c r="AC785" s="466" t="s">
        <v>2509</v>
      </c>
      <c r="AD785" s="466" t="s">
        <v>2509</v>
      </c>
      <c r="AE785" s="466" t="s">
        <v>2509</v>
      </c>
      <c r="AF785" s="356" t="s">
        <v>1891</v>
      </c>
      <c r="AG785" s="313" t="s">
        <v>1626</v>
      </c>
      <c r="AH785" s="69" t="s">
        <v>2515</v>
      </c>
    </row>
    <row r="786" spans="1:34" s="468" customFormat="1" ht="56.25" customHeight="1">
      <c r="A786" s="335" t="s">
        <v>2512</v>
      </c>
      <c r="B786" s="335" t="s">
        <v>2431</v>
      </c>
      <c r="C786" s="312">
        <v>9314105</v>
      </c>
      <c r="D786" s="464" t="s">
        <v>2511</v>
      </c>
      <c r="E786" s="301" t="s">
        <v>1886</v>
      </c>
      <c r="F786" s="302" t="s">
        <v>1546</v>
      </c>
      <c r="G786" s="302" t="s">
        <v>1947</v>
      </c>
      <c r="H786" s="313">
        <v>0</v>
      </c>
      <c r="I786" s="313">
        <v>0</v>
      </c>
      <c r="J786" s="313">
        <v>0</v>
      </c>
      <c r="K786" s="473">
        <f>SUM(H786:J786)</f>
        <v>0</v>
      </c>
      <c r="L786" s="312">
        <v>0</v>
      </c>
      <c r="M786" s="312">
        <v>0</v>
      </c>
      <c r="N786" s="312">
        <v>0</v>
      </c>
      <c r="O786" s="473">
        <v>0</v>
      </c>
      <c r="P786" s="312">
        <v>0</v>
      </c>
      <c r="Q786" s="312">
        <v>0</v>
      </c>
      <c r="R786" s="312">
        <v>0</v>
      </c>
      <c r="S786" s="473">
        <f>SUM(P786:R786)</f>
        <v>0</v>
      </c>
      <c r="T786" s="465">
        <v>1</v>
      </c>
      <c r="U786" s="312">
        <v>0</v>
      </c>
      <c r="V786" s="312">
        <v>0</v>
      </c>
      <c r="W786" s="473">
        <f>SUM(T786:V786)</f>
        <v>1</v>
      </c>
      <c r="X786" s="308">
        <f>K786+O786+S786+W786</f>
        <v>1</v>
      </c>
      <c r="Y786" s="557"/>
      <c r="Z786" s="312">
        <v>29401000000</v>
      </c>
      <c r="AA786" s="308" t="s">
        <v>50</v>
      </c>
      <c r="AB786" s="465">
        <v>150.439</v>
      </c>
      <c r="AC786" s="466" t="s">
        <v>2509</v>
      </c>
      <c r="AD786" s="466" t="s">
        <v>2509</v>
      </c>
      <c r="AE786" s="466" t="s">
        <v>2509</v>
      </c>
      <c r="AF786" s="356" t="s">
        <v>1891</v>
      </c>
      <c r="AG786" s="313" t="s">
        <v>1626</v>
      </c>
      <c r="AH786" s="69" t="s">
        <v>2515</v>
      </c>
    </row>
    <row r="787" spans="1:35" s="472" customFormat="1" ht="243.75">
      <c r="A787" s="335" t="s">
        <v>2514</v>
      </c>
      <c r="B787" s="469" t="s">
        <v>2431</v>
      </c>
      <c r="C787" s="313">
        <v>9314105</v>
      </c>
      <c r="D787" s="464" t="s">
        <v>2513</v>
      </c>
      <c r="E787" s="301" t="s">
        <v>1886</v>
      </c>
      <c r="F787" s="302" t="s">
        <v>1546</v>
      </c>
      <c r="G787" s="302" t="s">
        <v>1947</v>
      </c>
      <c r="H787" s="313">
        <v>0</v>
      </c>
      <c r="I787" s="313">
        <v>0</v>
      </c>
      <c r="J787" s="313">
        <v>0</v>
      </c>
      <c r="K787" s="473">
        <f>SUM(H787:J787)</f>
        <v>0</v>
      </c>
      <c r="L787" s="312">
        <v>0</v>
      </c>
      <c r="M787" s="312">
        <v>0</v>
      </c>
      <c r="N787" s="312">
        <v>0</v>
      </c>
      <c r="O787" s="473">
        <v>0</v>
      </c>
      <c r="P787" s="312">
        <v>0</v>
      </c>
      <c r="Q787" s="312">
        <v>0</v>
      </c>
      <c r="R787" s="312">
        <v>0</v>
      </c>
      <c r="S787" s="473">
        <f>SUM(P787:R787)</f>
        <v>0</v>
      </c>
      <c r="T787" s="465">
        <v>1</v>
      </c>
      <c r="U787" s="312">
        <v>0</v>
      </c>
      <c r="V787" s="312">
        <v>0</v>
      </c>
      <c r="W787" s="473">
        <f>SUM(T787:V787)</f>
        <v>1</v>
      </c>
      <c r="X787" s="308">
        <f>K787+O787+S787+W787</f>
        <v>1</v>
      </c>
      <c r="Y787" s="558"/>
      <c r="Z787" s="313">
        <v>29401000000</v>
      </c>
      <c r="AA787" s="308" t="s">
        <v>50</v>
      </c>
      <c r="AB787" s="470">
        <v>198.606</v>
      </c>
      <c r="AC787" s="466" t="s">
        <v>2509</v>
      </c>
      <c r="AD787" s="466" t="s">
        <v>2509</v>
      </c>
      <c r="AE787" s="466" t="s">
        <v>2509</v>
      </c>
      <c r="AF787" s="356" t="s">
        <v>1891</v>
      </c>
      <c r="AG787" s="313" t="s">
        <v>1626</v>
      </c>
      <c r="AH787" s="69" t="s">
        <v>2515</v>
      </c>
      <c r="AI787" s="471"/>
    </row>
    <row r="788" spans="1:256" s="678" customFormat="1" ht="66.75" customHeight="1">
      <c r="A788" s="659" t="s">
        <v>2619</v>
      </c>
      <c r="B788" s="660" t="s">
        <v>2620</v>
      </c>
      <c r="C788" s="660" t="s">
        <v>2621</v>
      </c>
      <c r="D788" s="482" t="s">
        <v>2622</v>
      </c>
      <c r="E788" s="661" t="s">
        <v>1886</v>
      </c>
      <c r="F788" s="659"/>
      <c r="G788" s="308" t="s">
        <v>1947</v>
      </c>
      <c r="H788" s="339">
        <v>0</v>
      </c>
      <c r="I788" s="338" t="s">
        <v>2563</v>
      </c>
      <c r="J788" s="338" t="s">
        <v>2563</v>
      </c>
      <c r="K788" s="656" t="s">
        <v>2563</v>
      </c>
      <c r="L788" s="338" t="s">
        <v>2563</v>
      </c>
      <c r="M788" s="338" t="s">
        <v>2563</v>
      </c>
      <c r="N788" s="338" t="s">
        <v>2563</v>
      </c>
      <c r="O788" s="656" t="str">
        <f>N788</f>
        <v>0</v>
      </c>
      <c r="P788" s="338" t="s">
        <v>2563</v>
      </c>
      <c r="Q788" s="335" t="s">
        <v>2563</v>
      </c>
      <c r="R788" s="335" t="s">
        <v>2563</v>
      </c>
      <c r="S788" s="657">
        <f>R788+Q788+P788</f>
        <v>0</v>
      </c>
      <c r="T788" s="335" t="s">
        <v>2563</v>
      </c>
      <c r="U788" s="335" t="s">
        <v>2563</v>
      </c>
      <c r="V788" s="335" t="s">
        <v>2563</v>
      </c>
      <c r="W788" s="657">
        <f>T788+U788+V788</f>
        <v>0</v>
      </c>
      <c r="X788" s="459">
        <f>K788+O788+S788+W788</f>
        <v>0</v>
      </c>
      <c r="Y788" s="364">
        <v>1</v>
      </c>
      <c r="Z788" s="344">
        <v>29401000000</v>
      </c>
      <c r="AA788" s="637" t="s">
        <v>50</v>
      </c>
      <c r="AB788" s="658">
        <v>1049.16</v>
      </c>
      <c r="AC788" s="662">
        <v>42485</v>
      </c>
      <c r="AD788" s="455">
        <v>42485</v>
      </c>
      <c r="AE788" s="343">
        <v>42735</v>
      </c>
      <c r="AF788" s="642" t="s">
        <v>2498</v>
      </c>
      <c r="AG788" s="344" t="s">
        <v>1626</v>
      </c>
      <c r="AH788" s="663" t="s">
        <v>2625</v>
      </c>
      <c r="AI788" s="663"/>
      <c r="AJ788" s="664"/>
      <c r="AK788" s="665"/>
      <c r="AL788" s="666"/>
      <c r="AM788" s="667"/>
      <c r="AN788" s="668"/>
      <c r="AO788" s="669"/>
      <c r="AP788" s="669"/>
      <c r="AQ788" s="670"/>
      <c r="AR788" s="669"/>
      <c r="AS788" s="669"/>
      <c r="AT788" s="669"/>
      <c r="AU788" s="670"/>
      <c r="AV788" s="669"/>
      <c r="AW788" s="666"/>
      <c r="AX788" s="666"/>
      <c r="AY788" s="671"/>
      <c r="AZ788" s="666"/>
      <c r="BA788" s="666"/>
      <c r="BB788" s="666"/>
      <c r="BC788" s="671"/>
      <c r="BD788" s="672"/>
      <c r="BE788" s="673"/>
      <c r="BF788" s="674"/>
      <c r="BG788" s="663"/>
      <c r="BH788" s="675"/>
      <c r="BI788" s="676"/>
      <c r="BJ788" s="677"/>
      <c r="BK788" s="674"/>
      <c r="BL788" s="674"/>
      <c r="BM788" s="666"/>
      <c r="BN788" s="663"/>
      <c r="BO788" s="663"/>
      <c r="BP788" s="664"/>
      <c r="BQ788" s="665"/>
      <c r="BR788" s="666"/>
      <c r="BS788" s="667"/>
      <c r="BT788" s="668"/>
      <c r="BU788" s="669"/>
      <c r="BV788" s="669"/>
      <c r="BW788" s="670"/>
      <c r="BX788" s="669"/>
      <c r="BY788" s="669"/>
      <c r="BZ788" s="669"/>
      <c r="CA788" s="670"/>
      <c r="CB788" s="669"/>
      <c r="CC788" s="666"/>
      <c r="CD788" s="666"/>
      <c r="CE788" s="671"/>
      <c r="CF788" s="666"/>
      <c r="CG788" s="666"/>
      <c r="CH788" s="666"/>
      <c r="CI788" s="671"/>
      <c r="CJ788" s="672"/>
      <c r="CK788" s="673"/>
      <c r="CL788" s="674"/>
      <c r="CM788" s="663"/>
      <c r="CN788" s="675"/>
      <c r="CO788" s="676"/>
      <c r="CP788" s="677"/>
      <c r="CQ788" s="674"/>
      <c r="CR788" s="674"/>
      <c r="CS788" s="666"/>
      <c r="CT788" s="663"/>
      <c r="CU788" s="663"/>
      <c r="CV788" s="664"/>
      <c r="CW788" s="665"/>
      <c r="CX788" s="666"/>
      <c r="CY788" s="667"/>
      <c r="CZ788" s="668"/>
      <c r="DA788" s="669"/>
      <c r="DB788" s="669"/>
      <c r="DC788" s="670"/>
      <c r="DD788" s="669"/>
      <c r="DE788" s="669"/>
      <c r="DF788" s="669"/>
      <c r="DG788" s="670"/>
      <c r="DH788" s="669"/>
      <c r="DI788" s="666"/>
      <c r="DJ788" s="666"/>
      <c r="DK788" s="671"/>
      <c r="DL788" s="666"/>
      <c r="DM788" s="666"/>
      <c r="DN788" s="666"/>
      <c r="DO788" s="671"/>
      <c r="DP788" s="672"/>
      <c r="DQ788" s="673"/>
      <c r="DR788" s="674"/>
      <c r="DS788" s="663"/>
      <c r="DT788" s="675"/>
      <c r="DU788" s="676"/>
      <c r="DV788" s="677"/>
      <c r="DW788" s="674"/>
      <c r="DX788" s="674"/>
      <c r="DY788" s="666"/>
      <c r="DZ788" s="663"/>
      <c r="EA788" s="663"/>
      <c r="EB788" s="664"/>
      <c r="EC788" s="665"/>
      <c r="ED788" s="666"/>
      <c r="EE788" s="667"/>
      <c r="EF788" s="668"/>
      <c r="EG788" s="669"/>
      <c r="EH788" s="669"/>
      <c r="EI788" s="670"/>
      <c r="EJ788" s="669"/>
      <c r="EK788" s="669"/>
      <c r="EL788" s="669"/>
      <c r="EM788" s="670"/>
      <c r="EN788" s="669"/>
      <c r="EO788" s="666"/>
      <c r="EP788" s="666"/>
      <c r="EQ788" s="671"/>
      <c r="ER788" s="666"/>
      <c r="ES788" s="666"/>
      <c r="ET788" s="666"/>
      <c r="EU788" s="671"/>
      <c r="EV788" s="672"/>
      <c r="EW788" s="673"/>
      <c r="EX788" s="674"/>
      <c r="EY788" s="663"/>
      <c r="EZ788" s="675"/>
      <c r="FA788" s="676"/>
      <c r="FB788" s="677"/>
      <c r="FC788" s="674"/>
      <c r="FD788" s="674"/>
      <c r="FE788" s="666"/>
      <c r="FF788" s="663"/>
      <c r="FG788" s="663"/>
      <c r="FH788" s="664"/>
      <c r="FI788" s="665"/>
      <c r="FJ788" s="666"/>
      <c r="FK788" s="667"/>
      <c r="FL788" s="668"/>
      <c r="FM788" s="669"/>
      <c r="FN788" s="669"/>
      <c r="FO788" s="670"/>
      <c r="FP788" s="669"/>
      <c r="FQ788" s="669"/>
      <c r="FR788" s="669"/>
      <c r="FS788" s="670"/>
      <c r="FT788" s="669"/>
      <c r="FU788" s="666"/>
      <c r="FV788" s="666"/>
      <c r="FW788" s="671"/>
      <c r="FX788" s="666"/>
      <c r="FY788" s="666"/>
      <c r="FZ788" s="666"/>
      <c r="GA788" s="671"/>
      <c r="GB788" s="672"/>
      <c r="GC788" s="673"/>
      <c r="GD788" s="674"/>
      <c r="GE788" s="663"/>
      <c r="GF788" s="675"/>
      <c r="GG788" s="676"/>
      <c r="GH788" s="677"/>
      <c r="GI788" s="674"/>
      <c r="GJ788" s="674"/>
      <c r="GK788" s="666"/>
      <c r="GL788" s="663"/>
      <c r="GM788" s="663"/>
      <c r="GN788" s="664"/>
      <c r="GO788" s="665"/>
      <c r="GP788" s="666"/>
      <c r="GQ788" s="667"/>
      <c r="GR788" s="668"/>
      <c r="GS788" s="669"/>
      <c r="GT788" s="669"/>
      <c r="GU788" s="670"/>
      <c r="GV788" s="669"/>
      <c r="GW788" s="669"/>
      <c r="GX788" s="669"/>
      <c r="GY788" s="670"/>
      <c r="GZ788" s="669"/>
      <c r="HA788" s="666"/>
      <c r="HB788" s="666"/>
      <c r="HC788" s="671"/>
      <c r="HD788" s="666"/>
      <c r="HE788" s="666"/>
      <c r="HF788" s="666"/>
      <c r="HG788" s="671"/>
      <c r="HH788" s="672"/>
      <c r="HI788" s="673"/>
      <c r="HJ788" s="674"/>
      <c r="HK788" s="663"/>
      <c r="HL788" s="675"/>
      <c r="HM788" s="676"/>
      <c r="HN788" s="677"/>
      <c r="HO788" s="674"/>
      <c r="HP788" s="674"/>
      <c r="HQ788" s="666"/>
      <c r="HR788" s="663"/>
      <c r="HS788" s="663"/>
      <c r="HT788" s="664"/>
      <c r="HU788" s="665"/>
      <c r="HV788" s="666"/>
      <c r="HW788" s="667"/>
      <c r="HX788" s="668"/>
      <c r="HY788" s="669"/>
      <c r="HZ788" s="669"/>
      <c r="IA788" s="670"/>
      <c r="IB788" s="669"/>
      <c r="IC788" s="669"/>
      <c r="ID788" s="669"/>
      <c r="IE788" s="670"/>
      <c r="IF788" s="669"/>
      <c r="IG788" s="666"/>
      <c r="IH788" s="666"/>
      <c r="II788" s="671"/>
      <c r="IJ788" s="666"/>
      <c r="IK788" s="666"/>
      <c r="IL788" s="666"/>
      <c r="IM788" s="671"/>
      <c r="IN788" s="672"/>
      <c r="IO788" s="673"/>
      <c r="IP788" s="674"/>
      <c r="IQ788" s="663"/>
      <c r="IR788" s="675"/>
      <c r="IS788" s="676"/>
      <c r="IT788" s="677"/>
      <c r="IU788" s="674"/>
      <c r="IV788" s="674"/>
    </row>
    <row r="789" spans="1:34" s="1" customFormat="1" ht="18.75">
      <c r="A789" s="38" t="s">
        <v>1763</v>
      </c>
      <c r="B789" s="66"/>
      <c r="C789" s="38"/>
      <c r="D789" s="187" t="s">
        <v>1519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2">
        <v>0</v>
      </c>
      <c r="L789" s="42">
        <v>0</v>
      </c>
      <c r="M789" s="42">
        <v>0</v>
      </c>
      <c r="N789" s="42">
        <v>0</v>
      </c>
      <c r="O789" s="222">
        <v>0</v>
      </c>
      <c r="P789" s="42">
        <v>0</v>
      </c>
      <c r="Q789" s="42">
        <v>0</v>
      </c>
      <c r="R789" s="42">
        <v>0</v>
      </c>
      <c r="S789" s="222">
        <v>0</v>
      </c>
      <c r="T789" s="42">
        <v>0</v>
      </c>
      <c r="U789" s="42">
        <v>0</v>
      </c>
      <c r="V789" s="42">
        <v>0</v>
      </c>
      <c r="W789" s="222">
        <v>0</v>
      </c>
      <c r="X789" s="43">
        <v>0</v>
      </c>
      <c r="Y789" s="542">
        <v>0</v>
      </c>
      <c r="Z789" s="44"/>
      <c r="AA789" s="44"/>
      <c r="AB789" s="264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1764</v>
      </c>
      <c r="B790" s="66"/>
      <c r="C790" s="38"/>
      <c r="D790" s="187" t="s">
        <v>1520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9.5">
      <c r="A791" s="30" t="s">
        <v>1765</v>
      </c>
      <c r="B791" s="31"/>
      <c r="C791" s="30"/>
      <c r="D791" s="183" t="s">
        <v>1522</v>
      </c>
      <c r="E791" s="32"/>
      <c r="F791" s="30"/>
      <c r="G791" s="30"/>
      <c r="H791" s="33"/>
      <c r="I791" s="33"/>
      <c r="J791" s="33"/>
      <c r="K791" s="223">
        <v>0</v>
      </c>
      <c r="L791" s="33"/>
      <c r="M791" s="33"/>
      <c r="N791" s="33"/>
      <c r="O791" s="223">
        <v>0</v>
      </c>
      <c r="P791" s="33"/>
      <c r="Q791" s="33"/>
      <c r="R791" s="33"/>
      <c r="S791" s="223">
        <v>0</v>
      </c>
      <c r="T791" s="33"/>
      <c r="U791" s="33"/>
      <c r="V791" s="33"/>
      <c r="W791" s="223">
        <v>0</v>
      </c>
      <c r="X791" s="34">
        <v>0</v>
      </c>
      <c r="Y791" s="541">
        <v>0</v>
      </c>
      <c r="Z791" s="129"/>
      <c r="AA791" s="129"/>
      <c r="AB791" s="273">
        <f t="shared" si="15"/>
        <v>0</v>
      </c>
      <c r="AC791" s="36"/>
      <c r="AD791" s="37"/>
      <c r="AE791" s="37"/>
      <c r="AF791" s="35"/>
      <c r="AG791" s="35"/>
      <c r="AH791" s="323"/>
    </row>
    <row r="792" spans="1:34" s="1" customFormat="1" ht="37.5">
      <c r="A792" s="38" t="s">
        <v>1766</v>
      </c>
      <c r="B792" s="66"/>
      <c r="C792" s="38"/>
      <c r="D792" s="187" t="s">
        <v>1523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1767</v>
      </c>
      <c r="B793" s="66"/>
      <c r="C793" s="38"/>
      <c r="D793" s="187" t="s">
        <v>1524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18.75">
      <c r="A794" s="38" t="s">
        <v>1768</v>
      </c>
      <c r="B794" s="66"/>
      <c r="C794" s="38"/>
      <c r="D794" s="202" t="s">
        <v>1525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1769</v>
      </c>
      <c r="B795" s="66"/>
      <c r="C795" s="38"/>
      <c r="D795" s="202" t="s">
        <v>1526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1770</v>
      </c>
      <c r="B796" s="66"/>
      <c r="C796" s="38"/>
      <c r="D796" s="202" t="s">
        <v>1527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18.75">
      <c r="A797" s="38" t="s">
        <v>1771</v>
      </c>
      <c r="B797" s="66"/>
      <c r="C797" s="38"/>
      <c r="D797" s="202" t="s">
        <v>1528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18.75">
      <c r="A798" s="38" t="s">
        <v>1772</v>
      </c>
      <c r="B798" s="66"/>
      <c r="C798" s="38"/>
      <c r="D798" s="202" t="s">
        <v>1529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1773</v>
      </c>
      <c r="B799" s="66"/>
      <c r="C799" s="38"/>
      <c r="D799" s="202" t="s">
        <v>1530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1774</v>
      </c>
      <c r="B800" s="66"/>
      <c r="C800" s="38"/>
      <c r="D800" s="187" t="s">
        <v>1531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319" customFormat="1" ht="77.25" customHeight="1">
      <c r="A801" s="38" t="s">
        <v>1775</v>
      </c>
      <c r="B801" s="40" t="s">
        <v>2363</v>
      </c>
      <c r="C801" s="38" t="s">
        <v>2364</v>
      </c>
      <c r="D801" s="202" t="s">
        <v>2361</v>
      </c>
      <c r="E801" s="69" t="s">
        <v>1886</v>
      </c>
      <c r="F801" s="40" t="s">
        <v>1546</v>
      </c>
      <c r="G801" s="40" t="s">
        <v>1947</v>
      </c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31">
        <v>0</v>
      </c>
      <c r="T801" s="42">
        <v>0</v>
      </c>
      <c r="U801" s="42">
        <v>0</v>
      </c>
      <c r="V801" s="42">
        <v>0</v>
      </c>
      <c r="W801" s="231">
        <v>0</v>
      </c>
      <c r="X801" s="43">
        <v>0</v>
      </c>
      <c r="Y801" s="542">
        <v>0</v>
      </c>
      <c r="Z801" s="316">
        <v>29401000000</v>
      </c>
      <c r="AA801" s="44" t="s">
        <v>50</v>
      </c>
      <c r="AB801" s="317">
        <v>0</v>
      </c>
      <c r="AC801" s="45">
        <v>42005</v>
      </c>
      <c r="AD801" s="45"/>
      <c r="AE801" s="318"/>
      <c r="AF801" s="55"/>
      <c r="AG801" s="68"/>
      <c r="AH801" s="69"/>
    </row>
    <row r="802" spans="1:34" s="315" customFormat="1" ht="85.5" customHeight="1">
      <c r="A802" s="300" t="s">
        <v>2360</v>
      </c>
      <c r="B802" s="302" t="s">
        <v>2363</v>
      </c>
      <c r="C802" s="300" t="s">
        <v>2364</v>
      </c>
      <c r="D802" s="314" t="s">
        <v>2362</v>
      </c>
      <c r="E802" s="301" t="s">
        <v>1886</v>
      </c>
      <c r="F802" s="302" t="s">
        <v>1546</v>
      </c>
      <c r="G802" s="302" t="s">
        <v>1947</v>
      </c>
      <c r="H802" s="303">
        <v>1</v>
      </c>
      <c r="I802" s="303">
        <v>1</v>
      </c>
      <c r="J802" s="303">
        <v>1</v>
      </c>
      <c r="K802" s="304">
        <v>3</v>
      </c>
      <c r="L802" s="303">
        <v>1</v>
      </c>
      <c r="M802" s="303">
        <v>1</v>
      </c>
      <c r="N802" s="303">
        <v>1</v>
      </c>
      <c r="O802" s="304">
        <v>3</v>
      </c>
      <c r="P802" s="303">
        <v>1</v>
      </c>
      <c r="Q802" s="303">
        <v>1</v>
      </c>
      <c r="R802" s="303">
        <v>1</v>
      </c>
      <c r="S802" s="305">
        <v>3</v>
      </c>
      <c r="T802" s="303">
        <v>1</v>
      </c>
      <c r="U802" s="303">
        <v>1</v>
      </c>
      <c r="V802" s="303">
        <v>1</v>
      </c>
      <c r="W802" s="305">
        <v>3</v>
      </c>
      <c r="X802" s="306">
        <v>12</v>
      </c>
      <c r="Y802" s="543">
        <v>0</v>
      </c>
      <c r="Z802" s="307">
        <v>29401000000</v>
      </c>
      <c r="AA802" s="308" t="s">
        <v>50</v>
      </c>
      <c r="AB802" s="309">
        <v>122.84</v>
      </c>
      <c r="AC802" s="310">
        <v>42005</v>
      </c>
      <c r="AD802" s="310">
        <v>42036</v>
      </c>
      <c r="AE802" s="311">
        <v>42339</v>
      </c>
      <c r="AF802" s="312" t="s">
        <v>1891</v>
      </c>
      <c r="AG802" s="313" t="s">
        <v>1626</v>
      </c>
      <c r="AH802" s="69" t="s">
        <v>2365</v>
      </c>
    </row>
    <row r="803" spans="1:36" s="315" customFormat="1" ht="84.75" customHeight="1">
      <c r="A803" s="300" t="s">
        <v>2578</v>
      </c>
      <c r="B803" s="302" t="s">
        <v>2579</v>
      </c>
      <c r="C803" s="300" t="s">
        <v>2580</v>
      </c>
      <c r="D803" s="314" t="s">
        <v>2362</v>
      </c>
      <c r="E803" s="301" t="s">
        <v>1886</v>
      </c>
      <c r="F803" s="302" t="s">
        <v>1546</v>
      </c>
      <c r="G803" s="302" t="s">
        <v>1947</v>
      </c>
      <c r="H803" s="395">
        <v>0</v>
      </c>
      <c r="I803" s="395">
        <v>0</v>
      </c>
      <c r="J803" s="395">
        <v>0</v>
      </c>
      <c r="K803" s="340">
        <v>0</v>
      </c>
      <c r="L803" s="395">
        <v>0</v>
      </c>
      <c r="M803" s="395">
        <v>0</v>
      </c>
      <c r="N803" s="395">
        <v>0</v>
      </c>
      <c r="O803" s="340">
        <v>0</v>
      </c>
      <c r="P803" s="395">
        <v>0</v>
      </c>
      <c r="Q803" s="395">
        <v>0</v>
      </c>
      <c r="R803" s="395">
        <v>0</v>
      </c>
      <c r="S803" s="340">
        <v>0</v>
      </c>
      <c r="T803" s="395">
        <v>0</v>
      </c>
      <c r="U803" s="395">
        <v>0</v>
      </c>
      <c r="V803" s="395">
        <v>0</v>
      </c>
      <c r="W803" s="340">
        <v>0</v>
      </c>
      <c r="X803" s="568">
        <v>0</v>
      </c>
      <c r="Y803" s="399">
        <v>1</v>
      </c>
      <c r="Z803" s="300">
        <v>29401000000</v>
      </c>
      <c r="AA803" s="308" t="s">
        <v>50</v>
      </c>
      <c r="AB803" s="309">
        <v>130372.31</v>
      </c>
      <c r="AC803" s="310">
        <v>42430</v>
      </c>
      <c r="AD803" s="572">
        <v>42430</v>
      </c>
      <c r="AE803" s="310">
        <v>42705</v>
      </c>
      <c r="AF803" s="311" t="s">
        <v>1891</v>
      </c>
      <c r="AG803" s="344" t="s">
        <v>1626</v>
      </c>
      <c r="AH803" s="356" t="s">
        <v>2583</v>
      </c>
      <c r="AI803" s="357"/>
      <c r="AJ803" s="357"/>
    </row>
    <row r="804" spans="1:34" s="1" customFormat="1" ht="37.5">
      <c r="A804" s="38" t="s">
        <v>1776</v>
      </c>
      <c r="B804" s="66"/>
      <c r="C804" s="38"/>
      <c r="D804" s="202" t="s">
        <v>1532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2">
        <v>0</v>
      </c>
      <c r="L804" s="42">
        <v>0</v>
      </c>
      <c r="M804" s="42">
        <v>0</v>
      </c>
      <c r="N804" s="42">
        <v>0</v>
      </c>
      <c r="O804" s="222">
        <v>0</v>
      </c>
      <c r="P804" s="42">
        <v>0</v>
      </c>
      <c r="Q804" s="42">
        <v>0</v>
      </c>
      <c r="R804" s="42">
        <v>0</v>
      </c>
      <c r="S804" s="222">
        <v>0</v>
      </c>
      <c r="T804" s="42">
        <v>0</v>
      </c>
      <c r="U804" s="42">
        <v>0</v>
      </c>
      <c r="V804" s="42">
        <v>0</v>
      </c>
      <c r="W804" s="222">
        <v>0</v>
      </c>
      <c r="X804" s="43">
        <v>0</v>
      </c>
      <c r="Y804" s="542">
        <v>0</v>
      </c>
      <c r="Z804" s="44"/>
      <c r="AA804" s="44"/>
      <c r="AB804" s="264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37.5">
      <c r="A805" s="38" t="s">
        <v>1777</v>
      </c>
      <c r="B805" s="66"/>
      <c r="C805" s="38"/>
      <c r="D805" s="202" t="s">
        <v>1533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37.5">
      <c r="A806" s="38" t="s">
        <v>1778</v>
      </c>
      <c r="B806" s="66"/>
      <c r="C806" s="38"/>
      <c r="D806" s="187" t="s">
        <v>1534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1779</v>
      </c>
      <c r="B807" s="66"/>
      <c r="C807" s="38"/>
      <c r="D807" s="187" t="s">
        <v>1535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1780</v>
      </c>
      <c r="B808" s="66"/>
      <c r="C808" s="38"/>
      <c r="D808" s="187" t="s">
        <v>1536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37.5">
      <c r="A809" s="38" t="s">
        <v>1781</v>
      </c>
      <c r="B809" s="66"/>
      <c r="C809" s="38"/>
      <c r="D809" s="187" t="s">
        <v>1537</v>
      </c>
      <c r="E809" s="49"/>
      <c r="F809" s="38"/>
      <c r="G809" s="38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56.25">
      <c r="A810" s="38" t="s">
        <v>1782</v>
      </c>
      <c r="B810" s="66"/>
      <c r="C810" s="38"/>
      <c r="D810" s="187" t="s">
        <v>1538</v>
      </c>
      <c r="E810" s="49"/>
      <c r="F810" s="44"/>
      <c r="G810" s="44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 t="shared" si="15"/>
        <v>0</v>
      </c>
      <c r="AC810" s="65"/>
      <c r="AD810" s="45"/>
      <c r="AE810" s="45"/>
      <c r="AF810" s="44"/>
      <c r="AG810" s="44"/>
      <c r="AH810" s="63"/>
    </row>
    <row r="811" spans="1:34" s="1" customFormat="1" ht="18.75">
      <c r="A811" s="38" t="s">
        <v>1783</v>
      </c>
      <c r="B811" s="66"/>
      <c r="C811" s="38"/>
      <c r="D811" s="187" t="s">
        <v>1540</v>
      </c>
      <c r="E811" s="49"/>
      <c r="F811" s="38"/>
      <c r="G811" s="38"/>
      <c r="H811" s="42">
        <v>0</v>
      </c>
      <c r="I811" s="42">
        <v>0</v>
      </c>
      <c r="J811" s="42">
        <v>0</v>
      </c>
      <c r="K811" s="222">
        <v>0</v>
      </c>
      <c r="L811" s="42">
        <v>0</v>
      </c>
      <c r="M811" s="42">
        <v>0</v>
      </c>
      <c r="N811" s="42">
        <v>0</v>
      </c>
      <c r="O811" s="222">
        <v>0</v>
      </c>
      <c r="P811" s="42">
        <v>0</v>
      </c>
      <c r="Q811" s="42">
        <v>0</v>
      </c>
      <c r="R811" s="42">
        <v>0</v>
      </c>
      <c r="S811" s="222">
        <v>0</v>
      </c>
      <c r="T811" s="42">
        <v>0</v>
      </c>
      <c r="U811" s="42">
        <v>0</v>
      </c>
      <c r="V811" s="42">
        <v>0</v>
      </c>
      <c r="W811" s="222">
        <v>0</v>
      </c>
      <c r="X811" s="43">
        <v>0</v>
      </c>
      <c r="Y811" s="542">
        <v>0</v>
      </c>
      <c r="Z811" s="44"/>
      <c r="AA811" s="44"/>
      <c r="AB811" s="264">
        <f>(X811+Y811)*AC811</f>
        <v>0</v>
      </c>
      <c r="AC811" s="65"/>
      <c r="AD811" s="45"/>
      <c r="AE811" s="45"/>
      <c r="AF811" s="44"/>
      <c r="AG811" s="44"/>
      <c r="AH811" s="63"/>
    </row>
    <row r="812" spans="1:34" s="655" customFormat="1" ht="54" customHeight="1">
      <c r="A812" s="587" t="s">
        <v>2614</v>
      </c>
      <c r="B812" s="648" t="s">
        <v>2615</v>
      </c>
      <c r="C812" s="630" t="s">
        <v>2615</v>
      </c>
      <c r="D812" s="649" t="s">
        <v>2616</v>
      </c>
      <c r="E812" s="606" t="s">
        <v>1886</v>
      </c>
      <c r="F812" s="593">
        <v>876</v>
      </c>
      <c r="G812" s="593" t="s">
        <v>1947</v>
      </c>
      <c r="H812" s="630">
        <v>0</v>
      </c>
      <c r="I812" s="630">
        <v>0</v>
      </c>
      <c r="J812" s="630">
        <v>0</v>
      </c>
      <c r="K812" s="650">
        <f aca="true" t="shared" si="22" ref="K812:K817">SUM(H812:J812)</f>
        <v>0</v>
      </c>
      <c r="L812" s="622">
        <v>0</v>
      </c>
      <c r="M812" s="622">
        <v>0</v>
      </c>
      <c r="N812" s="622">
        <v>0</v>
      </c>
      <c r="O812" s="650">
        <v>0</v>
      </c>
      <c r="P812" s="622">
        <v>0</v>
      </c>
      <c r="Q812" s="622">
        <v>0</v>
      </c>
      <c r="R812" s="622">
        <v>0</v>
      </c>
      <c r="S812" s="650">
        <f aca="true" t="shared" si="23" ref="S812:T814">SUM(P812:R812)</f>
        <v>0</v>
      </c>
      <c r="T812" s="651">
        <f t="shared" si="23"/>
        <v>0</v>
      </c>
      <c r="U812" s="622">
        <v>0</v>
      </c>
      <c r="V812" s="622">
        <v>0</v>
      </c>
      <c r="W812" s="650">
        <f aca="true" t="shared" si="24" ref="W812:W817">SUM(T812:V812)</f>
        <v>0</v>
      </c>
      <c r="X812" s="652">
        <f aca="true" t="shared" si="25" ref="X812:X817">K812+O812+S812+W812</f>
        <v>0</v>
      </c>
      <c r="Y812" s="652">
        <v>1</v>
      </c>
      <c r="Z812" s="630">
        <v>29401000000</v>
      </c>
      <c r="AA812" s="630" t="s">
        <v>50</v>
      </c>
      <c r="AB812" s="653">
        <v>896.25</v>
      </c>
      <c r="AD812" s="654" t="s">
        <v>2617</v>
      </c>
      <c r="AE812" s="654" t="s">
        <v>2618</v>
      </c>
      <c r="AF812" s="606" t="s">
        <v>2498</v>
      </c>
      <c r="AG812" s="630" t="s">
        <v>1626</v>
      </c>
      <c r="AH812" s="683" t="s">
        <v>2626</v>
      </c>
    </row>
    <row r="813" spans="1:34" s="655" customFormat="1" ht="60" customHeight="1">
      <c r="A813" s="587" t="s">
        <v>2659</v>
      </c>
      <c r="B813" s="648" t="s">
        <v>2620</v>
      </c>
      <c r="C813" s="630" t="s">
        <v>2621</v>
      </c>
      <c r="D813" s="649" t="s">
        <v>2657</v>
      </c>
      <c r="E813" s="606" t="s">
        <v>1886</v>
      </c>
      <c r="F813" s="593">
        <v>876</v>
      </c>
      <c r="G813" s="593" t="s">
        <v>1947</v>
      </c>
      <c r="H813" s="630">
        <v>0</v>
      </c>
      <c r="I813" s="630">
        <v>0</v>
      </c>
      <c r="J813" s="630">
        <v>0</v>
      </c>
      <c r="K813" s="650">
        <f t="shared" si="22"/>
        <v>0</v>
      </c>
      <c r="L813" s="622">
        <v>0</v>
      </c>
      <c r="M813" s="622">
        <v>0</v>
      </c>
      <c r="N813" s="622">
        <v>0</v>
      </c>
      <c r="O813" s="650">
        <v>0</v>
      </c>
      <c r="P813" s="622">
        <v>0</v>
      </c>
      <c r="Q813" s="622">
        <v>0</v>
      </c>
      <c r="R813" s="622">
        <v>0</v>
      </c>
      <c r="S813" s="650">
        <f t="shared" si="23"/>
        <v>0</v>
      </c>
      <c r="T813" s="651">
        <f t="shared" si="23"/>
        <v>0</v>
      </c>
      <c r="U813" s="622">
        <v>0</v>
      </c>
      <c r="V813" s="622">
        <v>0</v>
      </c>
      <c r="W813" s="650">
        <f t="shared" si="24"/>
        <v>0</v>
      </c>
      <c r="X813" s="652">
        <f t="shared" si="25"/>
        <v>0</v>
      </c>
      <c r="Y813" s="652">
        <v>1</v>
      </c>
      <c r="Z813" s="630">
        <v>29401000000</v>
      </c>
      <c r="AA813" s="630" t="s">
        <v>50</v>
      </c>
      <c r="AB813" s="653">
        <v>2102.574</v>
      </c>
      <c r="AC813" s="705" t="s">
        <v>2658</v>
      </c>
      <c r="AD813" s="705" t="s">
        <v>2658</v>
      </c>
      <c r="AE813" s="705" t="s">
        <v>2535</v>
      </c>
      <c r="AF813" s="606" t="s">
        <v>2498</v>
      </c>
      <c r="AG813" s="706" t="s">
        <v>1626</v>
      </c>
      <c r="AH813" s="566" t="s">
        <v>2662</v>
      </c>
    </row>
    <row r="814" spans="1:34" s="655" customFormat="1" ht="64.5" customHeight="1">
      <c r="A814" s="587" t="s">
        <v>2661</v>
      </c>
      <c r="B814" s="648" t="s">
        <v>2620</v>
      </c>
      <c r="C814" s="630" t="s">
        <v>2621</v>
      </c>
      <c r="D814" s="649" t="s">
        <v>2660</v>
      </c>
      <c r="E814" s="606" t="s">
        <v>1886</v>
      </c>
      <c r="F814" s="593">
        <v>876</v>
      </c>
      <c r="G814" s="593" t="s">
        <v>1947</v>
      </c>
      <c r="H814" s="630">
        <v>0</v>
      </c>
      <c r="I814" s="630">
        <v>0</v>
      </c>
      <c r="J814" s="630">
        <v>0</v>
      </c>
      <c r="K814" s="650">
        <f t="shared" si="22"/>
        <v>0</v>
      </c>
      <c r="L814" s="622">
        <v>0</v>
      </c>
      <c r="M814" s="622">
        <v>0</v>
      </c>
      <c r="N814" s="622">
        <v>0</v>
      </c>
      <c r="O814" s="650">
        <v>0</v>
      </c>
      <c r="P814" s="622">
        <v>0</v>
      </c>
      <c r="Q814" s="622">
        <v>0</v>
      </c>
      <c r="R814" s="622">
        <v>0</v>
      </c>
      <c r="S814" s="650">
        <f t="shared" si="23"/>
        <v>0</v>
      </c>
      <c r="T814" s="651">
        <f t="shared" si="23"/>
        <v>0</v>
      </c>
      <c r="U814" s="622">
        <v>0</v>
      </c>
      <c r="V814" s="622">
        <v>0</v>
      </c>
      <c r="W814" s="650">
        <f t="shared" si="24"/>
        <v>0</v>
      </c>
      <c r="X814" s="652">
        <f t="shared" si="25"/>
        <v>0</v>
      </c>
      <c r="Y814" s="652">
        <v>1</v>
      </c>
      <c r="Z814" s="630">
        <v>29401000000</v>
      </c>
      <c r="AA814" s="630" t="s">
        <v>50</v>
      </c>
      <c r="AB814" s="653">
        <v>263.81</v>
      </c>
      <c r="AC814" s="705" t="s">
        <v>2658</v>
      </c>
      <c r="AD814" s="705" t="s">
        <v>2658</v>
      </c>
      <c r="AE814" s="705" t="s">
        <v>2535</v>
      </c>
      <c r="AF814" s="606" t="s">
        <v>2498</v>
      </c>
      <c r="AG814" s="706" t="s">
        <v>1626</v>
      </c>
      <c r="AH814" s="566" t="s">
        <v>2662</v>
      </c>
    </row>
    <row r="815" spans="1:34" s="720" customFormat="1" ht="60" customHeight="1">
      <c r="A815" s="707" t="s">
        <v>2664</v>
      </c>
      <c r="B815" s="708" t="s">
        <v>2665</v>
      </c>
      <c r="C815" s="709" t="s">
        <v>2653</v>
      </c>
      <c r="D815" s="710" t="s">
        <v>2663</v>
      </c>
      <c r="E815" s="711" t="s">
        <v>1886</v>
      </c>
      <c r="F815" s="712">
        <v>876</v>
      </c>
      <c r="G815" s="712" t="s">
        <v>1947</v>
      </c>
      <c r="H815" s="709">
        <v>0</v>
      </c>
      <c r="I815" s="709">
        <v>0</v>
      </c>
      <c r="J815" s="709">
        <v>0</v>
      </c>
      <c r="K815" s="713">
        <f t="shared" si="22"/>
        <v>0</v>
      </c>
      <c r="L815" s="714">
        <v>0</v>
      </c>
      <c r="M815" s="714">
        <v>0</v>
      </c>
      <c r="N815" s="714">
        <v>0</v>
      </c>
      <c r="O815" s="713">
        <v>0</v>
      </c>
      <c r="P815" s="714">
        <v>0</v>
      </c>
      <c r="Q815" s="714">
        <v>0</v>
      </c>
      <c r="R815" s="714">
        <v>0</v>
      </c>
      <c r="S815" s="713">
        <f aca="true" t="shared" si="26" ref="S815:T817">SUM(P815:R815)</f>
        <v>0</v>
      </c>
      <c r="T815" s="715">
        <f t="shared" si="26"/>
        <v>0</v>
      </c>
      <c r="U815" s="714">
        <v>0</v>
      </c>
      <c r="V815" s="714">
        <v>0</v>
      </c>
      <c r="W815" s="713">
        <f t="shared" si="24"/>
        <v>0</v>
      </c>
      <c r="X815" s="716">
        <f t="shared" si="25"/>
        <v>0</v>
      </c>
      <c r="Y815" s="716">
        <v>1</v>
      </c>
      <c r="Z815" s="709">
        <v>29401000000</v>
      </c>
      <c r="AA815" s="709" t="s">
        <v>50</v>
      </c>
      <c r="AB815" s="717">
        <v>250.435</v>
      </c>
      <c r="AC815" s="718" t="s">
        <v>2658</v>
      </c>
      <c r="AD815" s="718" t="s">
        <v>2658</v>
      </c>
      <c r="AE815" s="718" t="s">
        <v>2535</v>
      </c>
      <c r="AF815" s="711" t="s">
        <v>2498</v>
      </c>
      <c r="AG815" s="719" t="s">
        <v>1626</v>
      </c>
      <c r="AH815" s="566" t="s">
        <v>2666</v>
      </c>
    </row>
    <row r="816" spans="1:34" s="720" customFormat="1" ht="60" customHeight="1">
      <c r="A816" s="707" t="s">
        <v>2671</v>
      </c>
      <c r="B816" s="708" t="s">
        <v>2665</v>
      </c>
      <c r="C816" s="709" t="s">
        <v>2653</v>
      </c>
      <c r="D816" s="710" t="s">
        <v>2669</v>
      </c>
      <c r="E816" s="711" t="s">
        <v>1886</v>
      </c>
      <c r="F816" s="712">
        <v>876</v>
      </c>
      <c r="G816" s="712" t="s">
        <v>1947</v>
      </c>
      <c r="H816" s="709">
        <v>0</v>
      </c>
      <c r="I816" s="709">
        <v>0</v>
      </c>
      <c r="J816" s="709">
        <v>0</v>
      </c>
      <c r="K816" s="713">
        <f t="shared" si="22"/>
        <v>0</v>
      </c>
      <c r="L816" s="714">
        <v>0</v>
      </c>
      <c r="M816" s="714">
        <v>0</v>
      </c>
      <c r="N816" s="714">
        <v>0</v>
      </c>
      <c r="O816" s="713">
        <v>0</v>
      </c>
      <c r="P816" s="714">
        <v>0</v>
      </c>
      <c r="Q816" s="714">
        <v>0</v>
      </c>
      <c r="R816" s="714">
        <v>0</v>
      </c>
      <c r="S816" s="713">
        <f t="shared" si="26"/>
        <v>0</v>
      </c>
      <c r="T816" s="715">
        <f t="shared" si="26"/>
        <v>0</v>
      </c>
      <c r="U816" s="714">
        <v>0</v>
      </c>
      <c r="V816" s="714">
        <v>0</v>
      </c>
      <c r="W816" s="713">
        <f t="shared" si="24"/>
        <v>0</v>
      </c>
      <c r="X816" s="716">
        <f t="shared" si="25"/>
        <v>0</v>
      </c>
      <c r="Y816" s="716">
        <v>1</v>
      </c>
      <c r="Z816" s="709">
        <v>29401000000</v>
      </c>
      <c r="AA816" s="709" t="s">
        <v>50</v>
      </c>
      <c r="AB816" s="717">
        <v>250.435</v>
      </c>
      <c r="AC816" s="718" t="s">
        <v>2658</v>
      </c>
      <c r="AD816" s="718" t="s">
        <v>2658</v>
      </c>
      <c r="AE816" s="718" t="s">
        <v>2535</v>
      </c>
      <c r="AF816" s="711" t="s">
        <v>2498</v>
      </c>
      <c r="AG816" s="709" t="s">
        <v>1626</v>
      </c>
      <c r="AH816" s="566" t="s">
        <v>2670</v>
      </c>
    </row>
    <row r="817" spans="1:256" s="733" customFormat="1" ht="60" customHeight="1">
      <c r="A817" s="300" t="s">
        <v>2677</v>
      </c>
      <c r="B817" s="469" t="s">
        <v>2665</v>
      </c>
      <c r="C817" s="313" t="s">
        <v>2653</v>
      </c>
      <c r="D817" s="482" t="s">
        <v>2678</v>
      </c>
      <c r="E817" s="301" t="s">
        <v>1886</v>
      </c>
      <c r="F817" s="308">
        <v>876</v>
      </c>
      <c r="G817" s="302" t="s">
        <v>1539</v>
      </c>
      <c r="H817" s="313">
        <v>0</v>
      </c>
      <c r="I817" s="313">
        <v>0</v>
      </c>
      <c r="J817" s="313">
        <v>0</v>
      </c>
      <c r="K817" s="385">
        <f t="shared" si="22"/>
        <v>0</v>
      </c>
      <c r="L817" s="312">
        <v>0</v>
      </c>
      <c r="M817" s="312">
        <v>0</v>
      </c>
      <c r="N817" s="312">
        <v>0</v>
      </c>
      <c r="O817" s="385">
        <v>0</v>
      </c>
      <c r="P817" s="312">
        <v>0</v>
      </c>
      <c r="Q817" s="312">
        <v>0</v>
      </c>
      <c r="R817" s="312">
        <v>0</v>
      </c>
      <c r="S817" s="385">
        <f t="shared" si="26"/>
        <v>0</v>
      </c>
      <c r="T817" s="465">
        <f t="shared" si="26"/>
        <v>0</v>
      </c>
      <c r="U817" s="312">
        <v>0</v>
      </c>
      <c r="V817" s="312">
        <v>0</v>
      </c>
      <c r="W817" s="385">
        <f t="shared" si="24"/>
        <v>0</v>
      </c>
      <c r="X817" s="633">
        <f t="shared" si="25"/>
        <v>0</v>
      </c>
      <c r="Y817" s="633">
        <v>1</v>
      </c>
      <c r="Z817" s="313">
        <v>29401000000</v>
      </c>
      <c r="AA817" s="313" t="s">
        <v>50</v>
      </c>
      <c r="AB817" s="721">
        <v>250.366</v>
      </c>
      <c r="AC817" s="722">
        <v>42555</v>
      </c>
      <c r="AD817" s="722">
        <v>42705</v>
      </c>
      <c r="AE817" s="301" t="s">
        <v>2498</v>
      </c>
      <c r="AF817" s="313" t="s">
        <v>1626</v>
      </c>
      <c r="AG817" s="300" t="s">
        <v>2677</v>
      </c>
      <c r="AH817" s="723" t="s">
        <v>2680</v>
      </c>
      <c r="AI817" s="357"/>
      <c r="AJ817" s="724"/>
      <c r="AK817" s="725"/>
      <c r="AL817" s="362"/>
      <c r="AM817" s="726"/>
      <c r="AN817" s="357"/>
      <c r="AO817" s="357"/>
      <c r="AP817" s="357"/>
      <c r="AQ817" s="727"/>
      <c r="AR817" s="382"/>
      <c r="AS817" s="382"/>
      <c r="AT817" s="382"/>
      <c r="AU817" s="727"/>
      <c r="AV817" s="382"/>
      <c r="AW817" s="382"/>
      <c r="AX817" s="382"/>
      <c r="AY817" s="727"/>
      <c r="AZ817" s="728"/>
      <c r="BA817" s="382"/>
      <c r="BB817" s="382"/>
      <c r="BC817" s="727"/>
      <c r="BD817" s="636"/>
      <c r="BE817" s="636"/>
      <c r="BF817" s="357"/>
      <c r="BG817" s="357"/>
      <c r="BH817" s="729"/>
      <c r="BI817" s="730"/>
      <c r="BJ817" s="730"/>
      <c r="BK817" s="725"/>
      <c r="BL817" s="357"/>
      <c r="BM817" s="731"/>
      <c r="BN817" s="732"/>
      <c r="BO817" s="357"/>
      <c r="BP817" s="724"/>
      <c r="BQ817" s="725"/>
      <c r="BR817" s="362"/>
      <c r="BS817" s="726"/>
      <c r="BT817" s="357"/>
      <c r="BU817" s="357"/>
      <c r="BV817" s="357"/>
      <c r="BW817" s="727"/>
      <c r="BX817" s="382"/>
      <c r="BY817" s="382"/>
      <c r="BZ817" s="382"/>
      <c r="CA817" s="727"/>
      <c r="CB817" s="382"/>
      <c r="CC817" s="382"/>
      <c r="CD817" s="382"/>
      <c r="CE817" s="727"/>
      <c r="CF817" s="728"/>
      <c r="CG817" s="382"/>
      <c r="CH817" s="382"/>
      <c r="CI817" s="727"/>
      <c r="CJ817" s="636"/>
      <c r="CK817" s="636"/>
      <c r="CL817" s="357"/>
      <c r="CM817" s="357"/>
      <c r="CN817" s="729"/>
      <c r="CO817" s="730"/>
      <c r="CP817" s="730"/>
      <c r="CQ817" s="725"/>
      <c r="CR817" s="357"/>
      <c r="CS817" s="731"/>
      <c r="CT817" s="732"/>
      <c r="CU817" s="357"/>
      <c r="CV817" s="724"/>
      <c r="CW817" s="725"/>
      <c r="CX817" s="362"/>
      <c r="CY817" s="726"/>
      <c r="CZ817" s="357"/>
      <c r="DA817" s="357"/>
      <c r="DB817" s="357"/>
      <c r="DC817" s="727"/>
      <c r="DD817" s="382"/>
      <c r="DE817" s="382"/>
      <c r="DF817" s="382"/>
      <c r="DG817" s="727"/>
      <c r="DH817" s="382"/>
      <c r="DI817" s="382"/>
      <c r="DJ817" s="382"/>
      <c r="DK817" s="727"/>
      <c r="DL817" s="728"/>
      <c r="DM817" s="382"/>
      <c r="DN817" s="382"/>
      <c r="DO817" s="727"/>
      <c r="DP817" s="636"/>
      <c r="DQ817" s="636"/>
      <c r="DR817" s="357"/>
      <c r="DS817" s="357"/>
      <c r="DT817" s="729"/>
      <c r="DU817" s="730"/>
      <c r="DV817" s="730"/>
      <c r="DW817" s="725"/>
      <c r="DX817" s="357"/>
      <c r="DY817" s="731"/>
      <c r="DZ817" s="732"/>
      <c r="EA817" s="357"/>
      <c r="EB817" s="724"/>
      <c r="EC817" s="725"/>
      <c r="ED817" s="362"/>
      <c r="EE817" s="726"/>
      <c r="EF817" s="357"/>
      <c r="EG817" s="357"/>
      <c r="EH817" s="357"/>
      <c r="EI817" s="727"/>
      <c r="EJ817" s="382"/>
      <c r="EK817" s="382"/>
      <c r="EL817" s="382"/>
      <c r="EM817" s="727"/>
      <c r="EN817" s="382"/>
      <c r="EO817" s="382"/>
      <c r="EP817" s="382"/>
      <c r="EQ817" s="727"/>
      <c r="ER817" s="728"/>
      <c r="ES817" s="382"/>
      <c r="ET817" s="382"/>
      <c r="EU817" s="727"/>
      <c r="EV817" s="636"/>
      <c r="EW817" s="636"/>
      <c r="EX817" s="357"/>
      <c r="EY817" s="357"/>
      <c r="EZ817" s="729"/>
      <c r="FA817" s="730"/>
      <c r="FB817" s="730"/>
      <c r="FC817" s="725"/>
      <c r="FD817" s="357"/>
      <c r="FE817" s="731"/>
      <c r="FF817" s="732"/>
      <c r="FG817" s="357"/>
      <c r="FH817" s="724"/>
      <c r="FI817" s="725"/>
      <c r="FJ817" s="362"/>
      <c r="FK817" s="726"/>
      <c r="FL817" s="357"/>
      <c r="FM817" s="357"/>
      <c r="FN817" s="357"/>
      <c r="FO817" s="727"/>
      <c r="FP817" s="382"/>
      <c r="FQ817" s="382"/>
      <c r="FR817" s="382"/>
      <c r="FS817" s="727"/>
      <c r="FT817" s="382"/>
      <c r="FU817" s="382"/>
      <c r="FV817" s="382"/>
      <c r="FW817" s="727"/>
      <c r="FX817" s="728"/>
      <c r="FY817" s="382"/>
      <c r="FZ817" s="382"/>
      <c r="GA817" s="727"/>
      <c r="GB817" s="636"/>
      <c r="GC817" s="636"/>
      <c r="GD817" s="357"/>
      <c r="GE817" s="357"/>
      <c r="GF817" s="729"/>
      <c r="GG817" s="730"/>
      <c r="GH817" s="730"/>
      <c r="GI817" s="725"/>
      <c r="GJ817" s="357"/>
      <c r="GK817" s="731"/>
      <c r="GL817" s="732"/>
      <c r="GM817" s="357"/>
      <c r="GN817" s="724"/>
      <c r="GO817" s="725"/>
      <c r="GP817" s="362"/>
      <c r="GQ817" s="726"/>
      <c r="GR817" s="357"/>
      <c r="GS817" s="357"/>
      <c r="GT817" s="357"/>
      <c r="GU817" s="727"/>
      <c r="GV817" s="382"/>
      <c r="GW817" s="382"/>
      <c r="GX817" s="382"/>
      <c r="GY817" s="727"/>
      <c r="GZ817" s="382"/>
      <c r="HA817" s="382"/>
      <c r="HB817" s="382"/>
      <c r="HC817" s="727"/>
      <c r="HD817" s="728"/>
      <c r="HE817" s="382"/>
      <c r="HF817" s="382"/>
      <c r="HG817" s="727"/>
      <c r="HH817" s="636"/>
      <c r="HI817" s="636"/>
      <c r="HJ817" s="357"/>
      <c r="HK817" s="357"/>
      <c r="HL817" s="729"/>
      <c r="HM817" s="730"/>
      <c r="HN817" s="730"/>
      <c r="HO817" s="725"/>
      <c r="HP817" s="357"/>
      <c r="HQ817" s="731"/>
      <c r="HR817" s="732"/>
      <c r="HS817" s="357"/>
      <c r="HT817" s="724"/>
      <c r="HU817" s="725"/>
      <c r="HV817" s="362"/>
      <c r="HW817" s="726"/>
      <c r="HX817" s="357"/>
      <c r="HY817" s="357"/>
      <c r="HZ817" s="357"/>
      <c r="IA817" s="727"/>
      <c r="IB817" s="382"/>
      <c r="IC817" s="382"/>
      <c r="ID817" s="382"/>
      <c r="IE817" s="727"/>
      <c r="IF817" s="382"/>
      <c r="IG817" s="382"/>
      <c r="IH817" s="382"/>
      <c r="II817" s="727"/>
      <c r="IJ817" s="728"/>
      <c r="IK817" s="382"/>
      <c r="IL817" s="382"/>
      <c r="IM817" s="727"/>
      <c r="IN817" s="636"/>
      <c r="IO817" s="636"/>
      <c r="IP817" s="357"/>
      <c r="IQ817" s="357"/>
      <c r="IR817" s="729"/>
      <c r="IS817" s="730"/>
      <c r="IT817" s="730"/>
      <c r="IU817" s="725"/>
      <c r="IV817" s="357"/>
    </row>
    <row r="818" spans="1:256" s="733" customFormat="1" ht="60" customHeight="1">
      <c r="A818" s="300" t="s">
        <v>2700</v>
      </c>
      <c r="B818" s="469" t="s">
        <v>2665</v>
      </c>
      <c r="C818" s="313" t="s">
        <v>2701</v>
      </c>
      <c r="D818" s="761" t="s">
        <v>2702</v>
      </c>
      <c r="E818" s="301" t="s">
        <v>1886</v>
      </c>
      <c r="F818" s="308">
        <v>876</v>
      </c>
      <c r="G818" s="308" t="s">
        <v>1947</v>
      </c>
      <c r="H818" s="313">
        <v>0</v>
      </c>
      <c r="I818" s="313">
        <v>0</v>
      </c>
      <c r="J818" s="313">
        <v>0</v>
      </c>
      <c r="K818" s="385">
        <f>SUM(H818:J818)</f>
        <v>0</v>
      </c>
      <c r="L818" s="312">
        <v>0</v>
      </c>
      <c r="M818" s="312">
        <v>0</v>
      </c>
      <c r="N818" s="312">
        <v>0</v>
      </c>
      <c r="O818" s="385">
        <v>0</v>
      </c>
      <c r="P818" s="312">
        <v>0</v>
      </c>
      <c r="Q818" s="312">
        <v>0</v>
      </c>
      <c r="R818" s="312">
        <v>0</v>
      </c>
      <c r="S818" s="385">
        <f>SUM(P818:R818)</f>
        <v>0</v>
      </c>
      <c r="T818" s="465">
        <f>SUM(Q818:S818)</f>
        <v>0</v>
      </c>
      <c r="U818" s="312">
        <v>0</v>
      </c>
      <c r="V818" s="312">
        <v>0</v>
      </c>
      <c r="W818" s="385">
        <f>SUM(T818:V818)</f>
        <v>0</v>
      </c>
      <c r="X818" s="633">
        <f>K818+O818+S818+W818</f>
        <v>0</v>
      </c>
      <c r="Y818" s="633">
        <v>1</v>
      </c>
      <c r="Z818" s="313">
        <v>29401000000</v>
      </c>
      <c r="AA818" s="313" t="s">
        <v>50</v>
      </c>
      <c r="AB818" s="742">
        <v>250.4</v>
      </c>
      <c r="AC818" s="722">
        <v>42614</v>
      </c>
      <c r="AD818" s="760">
        <v>42614</v>
      </c>
      <c r="AE818" s="760">
        <v>42705</v>
      </c>
      <c r="AF818" s="69" t="s">
        <v>2498</v>
      </c>
      <c r="AG818" s="68" t="s">
        <v>1626</v>
      </c>
      <c r="AH818" s="723" t="s">
        <v>2703</v>
      </c>
      <c r="AI818" s="357"/>
      <c r="AJ818" s="763"/>
      <c r="AK818" s="725"/>
      <c r="AL818" s="362"/>
      <c r="AM818" s="362"/>
      <c r="AN818" s="357"/>
      <c r="AO818" s="357"/>
      <c r="AP818" s="357"/>
      <c r="AQ818" s="727"/>
      <c r="AR818" s="382"/>
      <c r="AS818" s="382"/>
      <c r="AT818" s="382"/>
      <c r="AU818" s="727"/>
      <c r="AV818" s="382"/>
      <c r="AW818" s="382"/>
      <c r="AX818" s="382"/>
      <c r="AY818" s="727"/>
      <c r="AZ818" s="728"/>
      <c r="BA818" s="382"/>
      <c r="BB818" s="382"/>
      <c r="BC818" s="727"/>
      <c r="BD818" s="636"/>
      <c r="BE818" s="636"/>
      <c r="BF818" s="357"/>
      <c r="BG818" s="357"/>
      <c r="BH818" s="752"/>
      <c r="BI818" s="730"/>
      <c r="BJ818" s="730"/>
      <c r="BK818" s="725"/>
      <c r="BL818" s="357"/>
      <c r="BM818" s="731"/>
      <c r="BN818" s="732"/>
      <c r="BO818" s="357"/>
      <c r="BP818" s="763"/>
      <c r="BQ818" s="725"/>
      <c r="BR818" s="362"/>
      <c r="BS818" s="362"/>
      <c r="BT818" s="357"/>
      <c r="BU818" s="357"/>
      <c r="BV818" s="357"/>
      <c r="BW818" s="727"/>
      <c r="BX818" s="382"/>
      <c r="BY818" s="382"/>
      <c r="BZ818" s="382"/>
      <c r="CA818" s="727"/>
      <c r="CB818" s="382"/>
      <c r="CC818" s="382"/>
      <c r="CD818" s="382"/>
      <c r="CE818" s="727"/>
      <c r="CF818" s="728"/>
      <c r="CG818" s="382"/>
      <c r="CH818" s="382"/>
      <c r="CI818" s="727"/>
      <c r="CJ818" s="636"/>
      <c r="CK818" s="636"/>
      <c r="CL818" s="357"/>
      <c r="CM818" s="357"/>
      <c r="CN818" s="752"/>
      <c r="CO818" s="730"/>
      <c r="CP818" s="730"/>
      <c r="CQ818" s="725"/>
      <c r="CR818" s="357"/>
      <c r="CS818" s="731"/>
      <c r="CT818" s="732"/>
      <c r="CU818" s="357"/>
      <c r="CV818" s="763"/>
      <c r="CW818" s="725"/>
      <c r="CX818" s="362"/>
      <c r="CY818" s="362"/>
      <c r="CZ818" s="357"/>
      <c r="DA818" s="357"/>
      <c r="DB818" s="357"/>
      <c r="DC818" s="727"/>
      <c r="DD818" s="382"/>
      <c r="DE818" s="382"/>
      <c r="DF818" s="382"/>
      <c r="DG818" s="727"/>
      <c r="DH818" s="382"/>
      <c r="DI818" s="382"/>
      <c r="DJ818" s="382"/>
      <c r="DK818" s="727"/>
      <c r="DL818" s="728"/>
      <c r="DM818" s="382"/>
      <c r="DN818" s="382"/>
      <c r="DO818" s="727"/>
      <c r="DP818" s="636"/>
      <c r="DQ818" s="636"/>
      <c r="DR818" s="357"/>
      <c r="DS818" s="357"/>
      <c r="DT818" s="752"/>
      <c r="DU818" s="730"/>
      <c r="DV818" s="730"/>
      <c r="DW818" s="725"/>
      <c r="DX818" s="357"/>
      <c r="DY818" s="731"/>
      <c r="DZ818" s="732"/>
      <c r="EA818" s="357"/>
      <c r="EB818" s="763"/>
      <c r="EC818" s="725"/>
      <c r="ED818" s="362"/>
      <c r="EE818" s="362"/>
      <c r="EF818" s="357"/>
      <c r="EG818" s="357"/>
      <c r="EH818" s="357"/>
      <c r="EI818" s="727"/>
      <c r="EJ818" s="382"/>
      <c r="EK818" s="382"/>
      <c r="EL818" s="382"/>
      <c r="EM818" s="727"/>
      <c r="EN818" s="382"/>
      <c r="EO818" s="382"/>
      <c r="EP818" s="382"/>
      <c r="EQ818" s="727"/>
      <c r="ER818" s="728"/>
      <c r="ES818" s="382"/>
      <c r="ET818" s="382"/>
      <c r="EU818" s="727"/>
      <c r="EV818" s="636"/>
      <c r="EW818" s="636"/>
      <c r="EX818" s="357"/>
      <c r="EY818" s="357"/>
      <c r="EZ818" s="752"/>
      <c r="FA818" s="730"/>
      <c r="FB818" s="730"/>
      <c r="FC818" s="725"/>
      <c r="FD818" s="357"/>
      <c r="FE818" s="731"/>
      <c r="FF818" s="732"/>
      <c r="FG818" s="357"/>
      <c r="FH818" s="763"/>
      <c r="FI818" s="725"/>
      <c r="FJ818" s="362"/>
      <c r="FK818" s="362"/>
      <c r="FL818" s="357"/>
      <c r="FM818" s="357"/>
      <c r="FN818" s="357"/>
      <c r="FO818" s="727"/>
      <c r="FP818" s="382"/>
      <c r="FQ818" s="382"/>
      <c r="FR818" s="382"/>
      <c r="FS818" s="727"/>
      <c r="FT818" s="382"/>
      <c r="FU818" s="382"/>
      <c r="FV818" s="382"/>
      <c r="FW818" s="727"/>
      <c r="FX818" s="728"/>
      <c r="FY818" s="382"/>
      <c r="FZ818" s="382"/>
      <c r="GA818" s="727"/>
      <c r="GB818" s="636"/>
      <c r="GC818" s="636"/>
      <c r="GD818" s="357"/>
      <c r="GE818" s="357"/>
      <c r="GF818" s="752"/>
      <c r="GG818" s="730"/>
      <c r="GH818" s="730"/>
      <c r="GI818" s="725"/>
      <c r="GJ818" s="357"/>
      <c r="GK818" s="731"/>
      <c r="GL818" s="732"/>
      <c r="GM818" s="357"/>
      <c r="GN818" s="763"/>
      <c r="GO818" s="725"/>
      <c r="GP818" s="362"/>
      <c r="GQ818" s="362"/>
      <c r="GR818" s="357"/>
      <c r="GS818" s="357"/>
      <c r="GT818" s="357"/>
      <c r="GU818" s="727"/>
      <c r="GV818" s="382"/>
      <c r="GW818" s="382"/>
      <c r="GX818" s="382"/>
      <c r="GY818" s="727"/>
      <c r="GZ818" s="382"/>
      <c r="HA818" s="382"/>
      <c r="HB818" s="382"/>
      <c r="HC818" s="727"/>
      <c r="HD818" s="728"/>
      <c r="HE818" s="382"/>
      <c r="HF818" s="382"/>
      <c r="HG818" s="727"/>
      <c r="HH818" s="636"/>
      <c r="HI818" s="636"/>
      <c r="HJ818" s="357"/>
      <c r="HK818" s="357"/>
      <c r="HL818" s="752"/>
      <c r="HM818" s="730"/>
      <c r="HN818" s="730"/>
      <c r="HO818" s="725"/>
      <c r="HP818" s="357"/>
      <c r="HQ818" s="731"/>
      <c r="HR818" s="732"/>
      <c r="HS818" s="357"/>
      <c r="HT818" s="763"/>
      <c r="HU818" s="725"/>
      <c r="HV818" s="362"/>
      <c r="HW818" s="362"/>
      <c r="HX818" s="357"/>
      <c r="HY818" s="357"/>
      <c r="HZ818" s="357"/>
      <c r="IA818" s="727"/>
      <c r="IB818" s="382"/>
      <c r="IC818" s="382"/>
      <c r="ID818" s="382"/>
      <c r="IE818" s="727"/>
      <c r="IF818" s="382"/>
      <c r="IG818" s="382"/>
      <c r="IH818" s="382"/>
      <c r="II818" s="727"/>
      <c r="IJ818" s="728"/>
      <c r="IK818" s="382"/>
      <c r="IL818" s="382"/>
      <c r="IM818" s="727"/>
      <c r="IN818" s="636"/>
      <c r="IO818" s="636"/>
      <c r="IP818" s="357"/>
      <c r="IQ818" s="357"/>
      <c r="IR818" s="752"/>
      <c r="IS818" s="730"/>
      <c r="IT818" s="730"/>
      <c r="IU818" s="725"/>
      <c r="IV818" s="357"/>
    </row>
    <row r="819" spans="1:256" s="733" customFormat="1" ht="60" customHeight="1">
      <c r="A819" s="300" t="s">
        <v>2704</v>
      </c>
      <c r="B819" s="469" t="s">
        <v>2665</v>
      </c>
      <c r="C819" s="313" t="s">
        <v>2701</v>
      </c>
      <c r="D819" s="765" t="s">
        <v>2705</v>
      </c>
      <c r="E819" s="301" t="s">
        <v>1886</v>
      </c>
      <c r="F819" s="308">
        <v>876</v>
      </c>
      <c r="G819" s="308" t="s">
        <v>1947</v>
      </c>
      <c r="H819" s="313">
        <v>0</v>
      </c>
      <c r="I819" s="313">
        <v>0</v>
      </c>
      <c r="J819" s="313">
        <v>0</v>
      </c>
      <c r="K819" s="385">
        <f>SUM(H819:J819)</f>
        <v>0</v>
      </c>
      <c r="L819" s="312">
        <v>0</v>
      </c>
      <c r="M819" s="312">
        <v>0</v>
      </c>
      <c r="N819" s="312">
        <v>0</v>
      </c>
      <c r="O819" s="385">
        <v>0</v>
      </c>
      <c r="P819" s="312">
        <v>0</v>
      </c>
      <c r="Q819" s="312">
        <v>0</v>
      </c>
      <c r="R819" s="312">
        <v>0</v>
      </c>
      <c r="S819" s="385">
        <f>SUM(P819:R819)</f>
        <v>0</v>
      </c>
      <c r="T819" s="465">
        <f>SUM(Q819:S819)</f>
        <v>0</v>
      </c>
      <c r="U819" s="312">
        <v>0</v>
      </c>
      <c r="V819" s="312">
        <v>0</v>
      </c>
      <c r="W819" s="385">
        <f>SUM(T819:V819)</f>
        <v>0</v>
      </c>
      <c r="X819" s="633">
        <f>K819+O819+S819+W819</f>
        <v>0</v>
      </c>
      <c r="Y819" s="633">
        <v>1</v>
      </c>
      <c r="Z819" s="313">
        <v>29401000000</v>
      </c>
      <c r="AA819" s="313" t="s">
        <v>50</v>
      </c>
      <c r="AB819" s="742">
        <v>751095.96</v>
      </c>
      <c r="AC819" s="722">
        <v>42614</v>
      </c>
      <c r="AD819" s="760">
        <v>42614</v>
      </c>
      <c r="AE819" s="760">
        <v>42705</v>
      </c>
      <c r="AF819" s="69" t="s">
        <v>2498</v>
      </c>
      <c r="AG819" s="68" t="s">
        <v>1626</v>
      </c>
      <c r="AH819" s="766" t="s">
        <v>2706</v>
      </c>
      <c r="AI819" s="357"/>
      <c r="AJ819" s="767"/>
      <c r="AK819" s="725"/>
      <c r="AL819" s="362"/>
      <c r="AM819" s="362"/>
      <c r="AN819" s="357"/>
      <c r="AO819" s="357"/>
      <c r="AP819" s="357"/>
      <c r="AQ819" s="727"/>
      <c r="AR819" s="382"/>
      <c r="AS819" s="382"/>
      <c r="AT819" s="382"/>
      <c r="AU819" s="727"/>
      <c r="AV819" s="382"/>
      <c r="AW819" s="382"/>
      <c r="AX819" s="382"/>
      <c r="AY819" s="727"/>
      <c r="AZ819" s="728"/>
      <c r="BA819" s="382"/>
      <c r="BB819" s="382"/>
      <c r="BC819" s="727"/>
      <c r="BD819" s="636"/>
      <c r="BE819" s="636"/>
      <c r="BF819" s="357"/>
      <c r="BG819" s="357"/>
      <c r="BH819" s="752"/>
      <c r="BI819" s="730"/>
      <c r="BJ819" s="730"/>
      <c r="BK819" s="725"/>
      <c r="BL819" s="357"/>
      <c r="BM819" s="731"/>
      <c r="BN819" s="732"/>
      <c r="BO819" s="357"/>
      <c r="BP819" s="767"/>
      <c r="BQ819" s="725"/>
      <c r="BR819" s="362"/>
      <c r="BS819" s="362"/>
      <c r="BT819" s="357"/>
      <c r="BU819" s="357"/>
      <c r="BV819" s="357"/>
      <c r="BW819" s="727"/>
      <c r="BX819" s="382"/>
      <c r="BY819" s="382"/>
      <c r="BZ819" s="382"/>
      <c r="CA819" s="727"/>
      <c r="CB819" s="382"/>
      <c r="CC819" s="382"/>
      <c r="CD819" s="382"/>
      <c r="CE819" s="727"/>
      <c r="CF819" s="728"/>
      <c r="CG819" s="382"/>
      <c r="CH819" s="382"/>
      <c r="CI819" s="727"/>
      <c r="CJ819" s="636"/>
      <c r="CK819" s="636"/>
      <c r="CL819" s="357"/>
      <c r="CM819" s="357"/>
      <c r="CN819" s="752"/>
      <c r="CO819" s="730"/>
      <c r="CP819" s="730"/>
      <c r="CQ819" s="725"/>
      <c r="CR819" s="357"/>
      <c r="CS819" s="731"/>
      <c r="CT819" s="732"/>
      <c r="CU819" s="357"/>
      <c r="CV819" s="767"/>
      <c r="CW819" s="725"/>
      <c r="CX819" s="362"/>
      <c r="CY819" s="362"/>
      <c r="CZ819" s="357"/>
      <c r="DA819" s="357"/>
      <c r="DB819" s="357"/>
      <c r="DC819" s="727"/>
      <c r="DD819" s="382"/>
      <c r="DE819" s="382"/>
      <c r="DF819" s="382"/>
      <c r="DG819" s="727"/>
      <c r="DH819" s="382"/>
      <c r="DI819" s="382"/>
      <c r="DJ819" s="382"/>
      <c r="DK819" s="727"/>
      <c r="DL819" s="728"/>
      <c r="DM819" s="382"/>
      <c r="DN819" s="382"/>
      <c r="DO819" s="727"/>
      <c r="DP819" s="636"/>
      <c r="DQ819" s="636"/>
      <c r="DR819" s="357"/>
      <c r="DS819" s="357"/>
      <c r="DT819" s="752"/>
      <c r="DU819" s="730"/>
      <c r="DV819" s="730"/>
      <c r="DW819" s="725"/>
      <c r="DX819" s="357"/>
      <c r="DY819" s="731"/>
      <c r="DZ819" s="732"/>
      <c r="EA819" s="357"/>
      <c r="EB819" s="767"/>
      <c r="EC819" s="725"/>
      <c r="ED819" s="362"/>
      <c r="EE819" s="362"/>
      <c r="EF819" s="357"/>
      <c r="EG819" s="357"/>
      <c r="EH819" s="357"/>
      <c r="EI819" s="727"/>
      <c r="EJ819" s="382"/>
      <c r="EK819" s="382"/>
      <c r="EL819" s="382"/>
      <c r="EM819" s="727"/>
      <c r="EN819" s="382"/>
      <c r="EO819" s="382"/>
      <c r="EP819" s="382"/>
      <c r="EQ819" s="727"/>
      <c r="ER819" s="728"/>
      <c r="ES819" s="382"/>
      <c r="ET819" s="382"/>
      <c r="EU819" s="727"/>
      <c r="EV819" s="636"/>
      <c r="EW819" s="636"/>
      <c r="EX819" s="357"/>
      <c r="EY819" s="357"/>
      <c r="EZ819" s="752"/>
      <c r="FA819" s="730"/>
      <c r="FB819" s="730"/>
      <c r="FC819" s="725"/>
      <c r="FD819" s="357"/>
      <c r="FE819" s="731"/>
      <c r="FF819" s="732"/>
      <c r="FG819" s="357"/>
      <c r="FH819" s="767"/>
      <c r="FI819" s="725"/>
      <c r="FJ819" s="362"/>
      <c r="FK819" s="362"/>
      <c r="FL819" s="357"/>
      <c r="FM819" s="357"/>
      <c r="FN819" s="357"/>
      <c r="FO819" s="727"/>
      <c r="FP819" s="382"/>
      <c r="FQ819" s="382"/>
      <c r="FR819" s="382"/>
      <c r="FS819" s="727"/>
      <c r="FT819" s="382"/>
      <c r="FU819" s="382"/>
      <c r="FV819" s="382"/>
      <c r="FW819" s="727"/>
      <c r="FX819" s="728"/>
      <c r="FY819" s="382"/>
      <c r="FZ819" s="382"/>
      <c r="GA819" s="727"/>
      <c r="GB819" s="636"/>
      <c r="GC819" s="636"/>
      <c r="GD819" s="357"/>
      <c r="GE819" s="357"/>
      <c r="GF819" s="752"/>
      <c r="GG819" s="730"/>
      <c r="GH819" s="730"/>
      <c r="GI819" s="725"/>
      <c r="GJ819" s="357"/>
      <c r="GK819" s="731"/>
      <c r="GL819" s="732"/>
      <c r="GM819" s="357"/>
      <c r="GN819" s="767"/>
      <c r="GO819" s="725"/>
      <c r="GP819" s="362"/>
      <c r="GQ819" s="362"/>
      <c r="GR819" s="357"/>
      <c r="GS819" s="357"/>
      <c r="GT819" s="357"/>
      <c r="GU819" s="727"/>
      <c r="GV819" s="382"/>
      <c r="GW819" s="382"/>
      <c r="GX819" s="382"/>
      <c r="GY819" s="727"/>
      <c r="GZ819" s="382"/>
      <c r="HA819" s="382"/>
      <c r="HB819" s="382"/>
      <c r="HC819" s="727"/>
      <c r="HD819" s="728"/>
      <c r="HE819" s="382"/>
      <c r="HF819" s="382"/>
      <c r="HG819" s="727"/>
      <c r="HH819" s="636"/>
      <c r="HI819" s="636"/>
      <c r="HJ819" s="357"/>
      <c r="HK819" s="357"/>
      <c r="HL819" s="752"/>
      <c r="HM819" s="730"/>
      <c r="HN819" s="730"/>
      <c r="HO819" s="725"/>
      <c r="HP819" s="357"/>
      <c r="HQ819" s="731"/>
      <c r="HR819" s="732"/>
      <c r="HS819" s="357"/>
      <c r="HT819" s="767"/>
      <c r="HU819" s="725"/>
      <c r="HV819" s="362"/>
      <c r="HW819" s="362"/>
      <c r="HX819" s="357"/>
      <c r="HY819" s="357"/>
      <c r="HZ819" s="357"/>
      <c r="IA819" s="727"/>
      <c r="IB819" s="382"/>
      <c r="IC819" s="382"/>
      <c r="ID819" s="382"/>
      <c r="IE819" s="727"/>
      <c r="IF819" s="382"/>
      <c r="IG819" s="382"/>
      <c r="IH819" s="382"/>
      <c r="II819" s="727"/>
      <c r="IJ819" s="728"/>
      <c r="IK819" s="382"/>
      <c r="IL819" s="382"/>
      <c r="IM819" s="727"/>
      <c r="IN819" s="636"/>
      <c r="IO819" s="636"/>
      <c r="IP819" s="357"/>
      <c r="IQ819" s="357"/>
      <c r="IR819" s="752"/>
      <c r="IS819" s="730"/>
      <c r="IT819" s="730"/>
      <c r="IU819" s="725"/>
      <c r="IV819" s="357"/>
    </row>
    <row r="820" spans="1:256" s="733" customFormat="1" ht="60" customHeight="1">
      <c r="A820" s="335" t="s">
        <v>2719</v>
      </c>
      <c r="B820" s="637" t="s">
        <v>2720</v>
      </c>
      <c r="C820" s="679" t="s">
        <v>2721</v>
      </c>
      <c r="D820" s="680" t="s">
        <v>2722</v>
      </c>
      <c r="E820" s="734" t="s">
        <v>1886</v>
      </c>
      <c r="F820" s="312">
        <v>796</v>
      </c>
      <c r="G820" s="312" t="s">
        <v>2723</v>
      </c>
      <c r="H820" s="312">
        <v>0</v>
      </c>
      <c r="I820" s="312">
        <v>0</v>
      </c>
      <c r="J820" s="312">
        <v>0</v>
      </c>
      <c r="K820" s="558">
        <v>0</v>
      </c>
      <c r="L820" s="312">
        <v>0</v>
      </c>
      <c r="M820" s="312">
        <v>0</v>
      </c>
      <c r="N820" s="312">
        <v>0</v>
      </c>
      <c r="O820" s="558">
        <v>0</v>
      </c>
      <c r="P820" s="312">
        <v>0</v>
      </c>
      <c r="Q820" s="312">
        <v>0</v>
      </c>
      <c r="R820" s="312">
        <v>0</v>
      </c>
      <c r="S820" s="558">
        <v>0</v>
      </c>
      <c r="T820" s="312">
        <v>0</v>
      </c>
      <c r="U820" s="312">
        <v>0</v>
      </c>
      <c r="V820" s="312">
        <v>0</v>
      </c>
      <c r="W820" s="558">
        <v>0</v>
      </c>
      <c r="X820" s="312">
        <v>0</v>
      </c>
      <c r="Y820" s="633">
        <v>63</v>
      </c>
      <c r="Z820" s="312">
        <v>29401000000</v>
      </c>
      <c r="AA820" s="639" t="s">
        <v>50</v>
      </c>
      <c r="AB820" s="682" t="s">
        <v>2724</v>
      </c>
      <c r="AC820" s="641">
        <v>42675</v>
      </c>
      <c r="AD820" s="791">
        <v>42675</v>
      </c>
      <c r="AE820" s="57">
        <v>42705</v>
      </c>
      <c r="AF820" s="59" t="s">
        <v>2498</v>
      </c>
      <c r="AG820" s="55" t="s">
        <v>1626</v>
      </c>
      <c r="AH820" s="766" t="s">
        <v>2726</v>
      </c>
      <c r="AI820" s="643"/>
      <c r="AJ820" s="689"/>
      <c r="AK820" s="429"/>
      <c r="AL820" s="382"/>
      <c r="AM820" s="382"/>
      <c r="AN820" s="382"/>
      <c r="AO820" s="382"/>
      <c r="AP820" s="382"/>
      <c r="AQ820" s="635"/>
      <c r="AR820" s="382"/>
      <c r="AS820" s="382"/>
      <c r="AT820" s="382"/>
      <c r="AU820" s="635"/>
      <c r="AV820" s="382"/>
      <c r="AW820" s="382"/>
      <c r="AX820" s="382"/>
      <c r="AY820" s="635"/>
      <c r="AZ820" s="382"/>
      <c r="BA820" s="382"/>
      <c r="BB820" s="382"/>
      <c r="BC820" s="635"/>
      <c r="BD820" s="382"/>
      <c r="BE820" s="636"/>
      <c r="BF820" s="382"/>
      <c r="BG820" s="382"/>
      <c r="BH820" s="685"/>
      <c r="BI820" s="439"/>
      <c r="BJ820" s="439"/>
      <c r="BK820" s="429"/>
      <c r="BL820" s="382"/>
      <c r="BM820" s="426"/>
      <c r="BN820" s="646"/>
      <c r="BO820" s="643"/>
      <c r="BP820" s="689"/>
      <c r="BQ820" s="429"/>
      <c r="BR820" s="382"/>
      <c r="BS820" s="382"/>
      <c r="BT820" s="382"/>
      <c r="BU820" s="382"/>
      <c r="BV820" s="382"/>
      <c r="BW820" s="635"/>
      <c r="BX820" s="382"/>
      <c r="BY820" s="382"/>
      <c r="BZ820" s="382"/>
      <c r="CA820" s="635"/>
      <c r="CB820" s="382"/>
      <c r="CC820" s="382"/>
      <c r="CD820" s="382"/>
      <c r="CE820" s="635"/>
      <c r="CF820" s="382"/>
      <c r="CG820" s="382"/>
      <c r="CH820" s="382"/>
      <c r="CI820" s="635"/>
      <c r="CJ820" s="382"/>
      <c r="CK820" s="636"/>
      <c r="CL820" s="382"/>
      <c r="CM820" s="382"/>
      <c r="CN820" s="685"/>
      <c r="CO820" s="439"/>
      <c r="CP820" s="439"/>
      <c r="CQ820" s="429"/>
      <c r="CR820" s="382"/>
      <c r="CS820" s="426"/>
      <c r="CT820" s="646"/>
      <c r="CU820" s="643"/>
      <c r="CV820" s="689"/>
      <c r="CW820" s="429"/>
      <c r="CX820" s="382"/>
      <c r="CY820" s="382"/>
      <c r="CZ820" s="382"/>
      <c r="DA820" s="382"/>
      <c r="DB820" s="382"/>
      <c r="DC820" s="635"/>
      <c r="DD820" s="382"/>
      <c r="DE820" s="382"/>
      <c r="DF820" s="382"/>
      <c r="DG820" s="635"/>
      <c r="DH820" s="382"/>
      <c r="DI820" s="382"/>
      <c r="DJ820" s="382"/>
      <c r="DK820" s="635"/>
      <c r="DL820" s="382"/>
      <c r="DM820" s="382"/>
      <c r="DN820" s="382"/>
      <c r="DO820" s="635"/>
      <c r="DP820" s="382"/>
      <c r="DQ820" s="636"/>
      <c r="DR820" s="382"/>
      <c r="DS820" s="382"/>
      <c r="DT820" s="685"/>
      <c r="DU820" s="439"/>
      <c r="DV820" s="439"/>
      <c r="DW820" s="429"/>
      <c r="DX820" s="382"/>
      <c r="DY820" s="426"/>
      <c r="DZ820" s="646"/>
      <c r="EA820" s="643"/>
      <c r="EB820" s="689"/>
      <c r="EC820" s="429"/>
      <c r="ED820" s="382"/>
      <c r="EE820" s="382"/>
      <c r="EF820" s="382"/>
      <c r="EG820" s="382"/>
      <c r="EH820" s="382"/>
      <c r="EI820" s="635"/>
      <c r="EJ820" s="382"/>
      <c r="EK820" s="382"/>
      <c r="EL820" s="382"/>
      <c r="EM820" s="635"/>
      <c r="EN820" s="382"/>
      <c r="EO820" s="382"/>
      <c r="EP820" s="382"/>
      <c r="EQ820" s="635"/>
      <c r="ER820" s="382"/>
      <c r="ES820" s="382"/>
      <c r="ET820" s="382"/>
      <c r="EU820" s="635"/>
      <c r="EV820" s="382"/>
      <c r="EW820" s="636"/>
      <c r="EX820" s="382"/>
      <c r="EY820" s="382"/>
      <c r="EZ820" s="685"/>
      <c r="FA820" s="439"/>
      <c r="FB820" s="439"/>
      <c r="FC820" s="429"/>
      <c r="FD820" s="382"/>
      <c r="FE820" s="426"/>
      <c r="FF820" s="646"/>
      <c r="FG820" s="643"/>
      <c r="FH820" s="689"/>
      <c r="FI820" s="429"/>
      <c r="FJ820" s="382"/>
      <c r="FK820" s="382"/>
      <c r="FL820" s="382"/>
      <c r="FM820" s="382"/>
      <c r="FN820" s="382"/>
      <c r="FO820" s="635"/>
      <c r="FP820" s="382"/>
      <c r="FQ820" s="382"/>
      <c r="FR820" s="382"/>
      <c r="FS820" s="635"/>
      <c r="FT820" s="382"/>
      <c r="FU820" s="382"/>
      <c r="FV820" s="382"/>
      <c r="FW820" s="635"/>
      <c r="FX820" s="382"/>
      <c r="FY820" s="382"/>
      <c r="FZ820" s="382"/>
      <c r="GA820" s="635"/>
      <c r="GB820" s="382"/>
      <c r="GC820" s="636"/>
      <c r="GD820" s="382"/>
      <c r="GE820" s="382"/>
      <c r="GF820" s="685"/>
      <c r="GG820" s="439"/>
      <c r="GH820" s="439"/>
      <c r="GI820" s="429"/>
      <c r="GJ820" s="382"/>
      <c r="GK820" s="426"/>
      <c r="GL820" s="646"/>
      <c r="GM820" s="643"/>
      <c r="GN820" s="689"/>
      <c r="GO820" s="429"/>
      <c r="GP820" s="382"/>
      <c r="GQ820" s="382"/>
      <c r="GR820" s="382"/>
      <c r="GS820" s="382"/>
      <c r="GT820" s="382"/>
      <c r="GU820" s="635"/>
      <c r="GV820" s="382"/>
      <c r="GW820" s="382"/>
      <c r="GX820" s="382"/>
      <c r="GY820" s="635"/>
      <c r="GZ820" s="382"/>
      <c r="HA820" s="382"/>
      <c r="HB820" s="382"/>
      <c r="HC820" s="635"/>
      <c r="HD820" s="382"/>
      <c r="HE820" s="382"/>
      <c r="HF820" s="382"/>
      <c r="HG820" s="635"/>
      <c r="HH820" s="382"/>
      <c r="HI820" s="636"/>
      <c r="HJ820" s="382"/>
      <c r="HK820" s="382"/>
      <c r="HL820" s="685"/>
      <c r="HM820" s="439"/>
      <c r="HN820" s="439"/>
      <c r="HO820" s="429"/>
      <c r="HP820" s="382"/>
      <c r="HQ820" s="426"/>
      <c r="HR820" s="646"/>
      <c r="HS820" s="643"/>
      <c r="HT820" s="689"/>
      <c r="HU820" s="429"/>
      <c r="HV820" s="382"/>
      <c r="HW820" s="382"/>
      <c r="HX820" s="382"/>
      <c r="HY820" s="382"/>
      <c r="HZ820" s="382"/>
      <c r="IA820" s="635"/>
      <c r="IB820" s="382"/>
      <c r="IC820" s="382"/>
      <c r="ID820" s="382"/>
      <c r="IE820" s="635"/>
      <c r="IF820" s="382"/>
      <c r="IG820" s="382"/>
      <c r="IH820" s="382"/>
      <c r="II820" s="635"/>
      <c r="IJ820" s="382"/>
      <c r="IK820" s="382"/>
      <c r="IL820" s="382"/>
      <c r="IM820" s="635"/>
      <c r="IN820" s="382"/>
      <c r="IO820" s="636"/>
      <c r="IP820" s="382"/>
      <c r="IQ820" s="382"/>
      <c r="IR820" s="685"/>
      <c r="IS820" s="439"/>
      <c r="IT820" s="439"/>
      <c r="IU820" s="429"/>
      <c r="IV820" s="382"/>
    </row>
    <row r="821" spans="1:256" s="733" customFormat="1" ht="60" customHeight="1">
      <c r="A821" s="300" t="s">
        <v>2736</v>
      </c>
      <c r="B821" s="469" t="s">
        <v>2737</v>
      </c>
      <c r="C821" s="469" t="s">
        <v>2738</v>
      </c>
      <c r="D821" s="361" t="s">
        <v>2739</v>
      </c>
      <c r="E821" s="338" t="s">
        <v>1886</v>
      </c>
      <c r="F821" s="308">
        <v>876</v>
      </c>
      <c r="G821" s="308" t="s">
        <v>2740</v>
      </c>
      <c r="H821" s="313">
        <v>0</v>
      </c>
      <c r="I821" s="313">
        <v>0</v>
      </c>
      <c r="J821" s="313">
        <v>0</v>
      </c>
      <c r="K821" s="385">
        <f>SUM(H821:J821)</f>
        <v>0</v>
      </c>
      <c r="L821" s="313">
        <v>0</v>
      </c>
      <c r="M821" s="313">
        <v>0</v>
      </c>
      <c r="N821" s="313">
        <v>0</v>
      </c>
      <c r="O821" s="385">
        <f>SUM(L821:N821)</f>
        <v>0</v>
      </c>
      <c r="P821" s="313">
        <v>0</v>
      </c>
      <c r="Q821" s="313">
        <v>0</v>
      </c>
      <c r="R821" s="313">
        <v>0</v>
      </c>
      <c r="S821" s="385">
        <v>0</v>
      </c>
      <c r="T821" s="313">
        <v>0</v>
      </c>
      <c r="U821" s="313">
        <v>0</v>
      </c>
      <c r="V821" s="313">
        <v>0</v>
      </c>
      <c r="W821" s="385">
        <f>SUM(T821:V821)</f>
        <v>0</v>
      </c>
      <c r="X821" s="633">
        <v>0</v>
      </c>
      <c r="Y821" s="633">
        <v>1</v>
      </c>
      <c r="Z821" s="313">
        <v>29401000000</v>
      </c>
      <c r="AA821" s="313" t="s">
        <v>50</v>
      </c>
      <c r="AB821" s="912">
        <v>198.9</v>
      </c>
      <c r="AC821" s="913">
        <v>42675</v>
      </c>
      <c r="AD821" s="903">
        <v>42675</v>
      </c>
      <c r="AE821" s="903">
        <v>42826</v>
      </c>
      <c r="AF821" s="69" t="s">
        <v>1955</v>
      </c>
      <c r="AG821" s="68" t="s">
        <v>1626</v>
      </c>
      <c r="AH821" s="766" t="s">
        <v>2741</v>
      </c>
      <c r="AI821" s="732"/>
      <c r="AJ821" s="914"/>
      <c r="AK821" s="772"/>
      <c r="AL821" s="362"/>
      <c r="AM821" s="362"/>
      <c r="AN821" s="357"/>
      <c r="AO821" s="357"/>
      <c r="AP821" s="357"/>
      <c r="AQ821" s="727"/>
      <c r="AR821" s="357"/>
      <c r="AS821" s="357"/>
      <c r="AT821" s="357"/>
      <c r="AU821" s="727"/>
      <c r="AV821" s="357"/>
      <c r="AW821" s="357"/>
      <c r="AX821" s="357"/>
      <c r="AY821" s="727"/>
      <c r="AZ821" s="357"/>
      <c r="BA821" s="357"/>
      <c r="BB821" s="357"/>
      <c r="BC821" s="727"/>
      <c r="BD821" s="636"/>
      <c r="BE821" s="636"/>
      <c r="BF821" s="357"/>
      <c r="BG821" s="357"/>
      <c r="BH821" s="915"/>
      <c r="BI821" s="916"/>
      <c r="BJ821" s="916"/>
      <c r="BK821" s="725"/>
      <c r="BL821" s="357"/>
      <c r="BM821" s="731"/>
      <c r="BN821" s="732"/>
      <c r="BO821" s="732"/>
      <c r="BP821" s="914"/>
      <c r="BQ821" s="772"/>
      <c r="BR821" s="362"/>
      <c r="BS821" s="362"/>
      <c r="BT821" s="357"/>
      <c r="BU821" s="357"/>
      <c r="BV821" s="357"/>
      <c r="BW821" s="727"/>
      <c r="BX821" s="357"/>
      <c r="BY821" s="357"/>
      <c r="BZ821" s="357"/>
      <c r="CA821" s="727"/>
      <c r="CB821" s="357"/>
      <c r="CC821" s="357"/>
      <c r="CD821" s="357"/>
      <c r="CE821" s="727"/>
      <c r="CF821" s="357"/>
      <c r="CG821" s="357"/>
      <c r="CH821" s="357"/>
      <c r="CI821" s="727"/>
      <c r="CJ821" s="636"/>
      <c r="CK821" s="636"/>
      <c r="CL821" s="357"/>
      <c r="CM821" s="357"/>
      <c r="CN821" s="915"/>
      <c r="CO821" s="916"/>
      <c r="CP821" s="916"/>
      <c r="CQ821" s="725"/>
      <c r="CR821" s="357"/>
      <c r="CS821" s="731"/>
      <c r="CT821" s="732"/>
      <c r="CU821" s="732"/>
      <c r="CV821" s="914"/>
      <c r="CW821" s="772"/>
      <c r="CX821" s="362"/>
      <c r="CY821" s="362"/>
      <c r="CZ821" s="357"/>
      <c r="DA821" s="357"/>
      <c r="DB821" s="357"/>
      <c r="DC821" s="727"/>
      <c r="DD821" s="357"/>
      <c r="DE821" s="357"/>
      <c r="DF821" s="357"/>
      <c r="DG821" s="727"/>
      <c r="DH821" s="357"/>
      <c r="DI821" s="357"/>
      <c r="DJ821" s="357"/>
      <c r="DK821" s="727"/>
      <c r="DL821" s="357"/>
      <c r="DM821" s="357"/>
      <c r="DN821" s="357"/>
      <c r="DO821" s="727"/>
      <c r="DP821" s="636"/>
      <c r="DQ821" s="636"/>
      <c r="DR821" s="357"/>
      <c r="DS821" s="357"/>
      <c r="DT821" s="915"/>
      <c r="DU821" s="916"/>
      <c r="DV821" s="916"/>
      <c r="DW821" s="725"/>
      <c r="DX821" s="357"/>
      <c r="DY821" s="731"/>
      <c r="DZ821" s="732"/>
      <c r="EA821" s="732"/>
      <c r="EB821" s="914"/>
      <c r="EC821" s="772"/>
      <c r="ED821" s="362"/>
      <c r="EE821" s="362"/>
      <c r="EF821" s="357"/>
      <c r="EG821" s="357"/>
      <c r="EH821" s="357"/>
      <c r="EI821" s="727"/>
      <c r="EJ821" s="357"/>
      <c r="EK821" s="357"/>
      <c r="EL821" s="357"/>
      <c r="EM821" s="727"/>
      <c r="EN821" s="357"/>
      <c r="EO821" s="357"/>
      <c r="EP821" s="357"/>
      <c r="EQ821" s="727"/>
      <c r="ER821" s="357"/>
      <c r="ES821" s="357"/>
      <c r="ET821" s="357"/>
      <c r="EU821" s="727"/>
      <c r="EV821" s="636"/>
      <c r="EW821" s="636"/>
      <c r="EX821" s="357"/>
      <c r="EY821" s="357"/>
      <c r="EZ821" s="915"/>
      <c r="FA821" s="916"/>
      <c r="FB821" s="916"/>
      <c r="FC821" s="725"/>
      <c r="FD821" s="357"/>
      <c r="FE821" s="731"/>
      <c r="FF821" s="732"/>
      <c r="FG821" s="732"/>
      <c r="FH821" s="914"/>
      <c r="FI821" s="772"/>
      <c r="FJ821" s="362"/>
      <c r="FK821" s="362"/>
      <c r="FL821" s="357"/>
      <c r="FM821" s="357"/>
      <c r="FN821" s="357"/>
      <c r="FO821" s="727"/>
      <c r="FP821" s="357"/>
      <c r="FQ821" s="357"/>
      <c r="FR821" s="357"/>
      <c r="FS821" s="727"/>
      <c r="FT821" s="357"/>
      <c r="FU821" s="357"/>
      <c r="FV821" s="357"/>
      <c r="FW821" s="727"/>
      <c r="FX821" s="357"/>
      <c r="FY821" s="357"/>
      <c r="FZ821" s="357"/>
      <c r="GA821" s="727"/>
      <c r="GB821" s="636"/>
      <c r="GC821" s="636"/>
      <c r="GD821" s="357"/>
      <c r="GE821" s="357"/>
      <c r="GF821" s="915"/>
      <c r="GG821" s="916"/>
      <c r="GH821" s="916"/>
      <c r="GI821" s="725"/>
      <c r="GJ821" s="357"/>
      <c r="GK821" s="731"/>
      <c r="GL821" s="732"/>
      <c r="GM821" s="732"/>
      <c r="GN821" s="914"/>
      <c r="GO821" s="772"/>
      <c r="GP821" s="362"/>
      <c r="GQ821" s="362"/>
      <c r="GR821" s="357"/>
      <c r="GS821" s="357"/>
      <c r="GT821" s="357"/>
      <c r="GU821" s="727"/>
      <c r="GV821" s="357"/>
      <c r="GW821" s="357"/>
      <c r="GX821" s="357"/>
      <c r="GY821" s="727"/>
      <c r="GZ821" s="357"/>
      <c r="HA821" s="357"/>
      <c r="HB821" s="357"/>
      <c r="HC821" s="727"/>
      <c r="HD821" s="357"/>
      <c r="HE821" s="357"/>
      <c r="HF821" s="357"/>
      <c r="HG821" s="727"/>
      <c r="HH821" s="636"/>
      <c r="HI821" s="636"/>
      <c r="HJ821" s="357"/>
      <c r="HK821" s="357"/>
      <c r="HL821" s="915"/>
      <c r="HM821" s="916"/>
      <c r="HN821" s="916"/>
      <c r="HO821" s="725"/>
      <c r="HP821" s="357"/>
      <c r="HQ821" s="731"/>
      <c r="HR821" s="732"/>
      <c r="HS821" s="732"/>
      <c r="HT821" s="914"/>
      <c r="HU821" s="772"/>
      <c r="HV821" s="362"/>
      <c r="HW821" s="362"/>
      <c r="HX821" s="357"/>
      <c r="HY821" s="357"/>
      <c r="HZ821" s="357"/>
      <c r="IA821" s="727"/>
      <c r="IB821" s="357"/>
      <c r="IC821" s="357"/>
      <c r="ID821" s="357"/>
      <c r="IE821" s="727"/>
      <c r="IF821" s="357"/>
      <c r="IG821" s="357"/>
      <c r="IH821" s="357"/>
      <c r="II821" s="727"/>
      <c r="IJ821" s="357"/>
      <c r="IK821" s="357"/>
      <c r="IL821" s="357"/>
      <c r="IM821" s="727"/>
      <c r="IN821" s="636"/>
      <c r="IO821" s="636"/>
      <c r="IP821" s="357"/>
      <c r="IQ821" s="357"/>
      <c r="IR821" s="915"/>
      <c r="IS821" s="916"/>
      <c r="IT821" s="916"/>
      <c r="IU821" s="725"/>
      <c r="IV821" s="357"/>
    </row>
    <row r="822" spans="1:34" s="1" customFormat="1" ht="18.75">
      <c r="A822" s="38" t="s">
        <v>1784</v>
      </c>
      <c r="B822" s="66"/>
      <c r="C822" s="38"/>
      <c r="D822" s="187"/>
      <c r="E822" s="49"/>
      <c r="F822" s="38"/>
      <c r="G822" s="38"/>
      <c r="H822" s="42">
        <v>0</v>
      </c>
      <c r="I822" s="42">
        <v>0</v>
      </c>
      <c r="J822" s="42">
        <v>0</v>
      </c>
      <c r="K822" s="222">
        <v>0</v>
      </c>
      <c r="L822" s="42">
        <v>0</v>
      </c>
      <c r="M822" s="42">
        <v>0</v>
      </c>
      <c r="N822" s="42">
        <v>0</v>
      </c>
      <c r="O822" s="222">
        <v>0</v>
      </c>
      <c r="P822" s="42">
        <v>0</v>
      </c>
      <c r="Q822" s="42">
        <v>0</v>
      </c>
      <c r="R822" s="42">
        <v>0</v>
      </c>
      <c r="S822" s="222">
        <v>0</v>
      </c>
      <c r="T822" s="42">
        <v>0</v>
      </c>
      <c r="U822" s="42">
        <v>0</v>
      </c>
      <c r="V822" s="42">
        <v>0</v>
      </c>
      <c r="W822" s="222">
        <v>0</v>
      </c>
      <c r="X822" s="43">
        <v>0</v>
      </c>
      <c r="Y822" s="542">
        <v>0</v>
      </c>
      <c r="Z822" s="44"/>
      <c r="AA822" s="44"/>
      <c r="AB822" s="264">
        <f>(X822+Y822)*AC822</f>
        <v>0</v>
      </c>
      <c r="AC822" s="65"/>
      <c r="AD822" s="45"/>
      <c r="AE822" s="45"/>
      <c r="AF822" s="764"/>
      <c r="AG822" s="764"/>
      <c r="AH822" s="762"/>
    </row>
    <row r="823" spans="1:34" s="1" customFormat="1" ht="19.5">
      <c r="A823" s="30" t="s">
        <v>1785</v>
      </c>
      <c r="B823" s="31"/>
      <c r="C823" s="30"/>
      <c r="D823" s="183" t="s">
        <v>1542</v>
      </c>
      <c r="E823" s="32"/>
      <c r="F823" s="30"/>
      <c r="G823" s="30"/>
      <c r="H823" s="33"/>
      <c r="I823" s="33"/>
      <c r="J823" s="33"/>
      <c r="K823" s="223">
        <v>0</v>
      </c>
      <c r="L823" s="33"/>
      <c r="M823" s="33"/>
      <c r="N823" s="33"/>
      <c r="O823" s="223">
        <v>0</v>
      </c>
      <c r="P823" s="33"/>
      <c r="Q823" s="33"/>
      <c r="R823" s="33"/>
      <c r="S823" s="223">
        <v>0</v>
      </c>
      <c r="T823" s="33"/>
      <c r="U823" s="33"/>
      <c r="V823" s="33"/>
      <c r="W823" s="223">
        <v>0</v>
      </c>
      <c r="X823" s="34">
        <v>0</v>
      </c>
      <c r="Y823" s="541">
        <v>0</v>
      </c>
      <c r="Z823" s="129"/>
      <c r="AA823" s="129"/>
      <c r="AB823" s="272">
        <f>SUM(AB824:AB826)</f>
        <v>3690</v>
      </c>
      <c r="AC823" s="36"/>
      <c r="AD823" s="37"/>
      <c r="AE823" s="37"/>
      <c r="AF823" s="35"/>
      <c r="AG823" s="35"/>
      <c r="AH823" s="323"/>
    </row>
    <row r="824" spans="1:34" s="1" customFormat="1" ht="56.25">
      <c r="A824" s="38" t="s">
        <v>1786</v>
      </c>
      <c r="B824" s="130" t="s">
        <v>1543</v>
      </c>
      <c r="C824" s="38" t="s">
        <v>1544</v>
      </c>
      <c r="D824" s="202" t="s">
        <v>1523</v>
      </c>
      <c r="E824" s="49" t="s">
        <v>1545</v>
      </c>
      <c r="F824" s="38" t="s">
        <v>1546</v>
      </c>
      <c r="G824" s="49" t="s">
        <v>1539</v>
      </c>
      <c r="H824" s="42">
        <v>0</v>
      </c>
      <c r="I824" s="42">
        <v>0</v>
      </c>
      <c r="J824" s="42">
        <v>0</v>
      </c>
      <c r="K824" s="222">
        <v>0</v>
      </c>
      <c r="L824" s="42">
        <v>0</v>
      </c>
      <c r="M824" s="42">
        <v>0</v>
      </c>
      <c r="N824" s="42">
        <v>0</v>
      </c>
      <c r="O824" s="222">
        <v>0</v>
      </c>
      <c r="P824" s="42">
        <v>0</v>
      </c>
      <c r="Q824" s="42">
        <v>0</v>
      </c>
      <c r="R824" s="42">
        <v>0</v>
      </c>
      <c r="S824" s="222">
        <v>0</v>
      </c>
      <c r="T824" s="42">
        <v>0</v>
      </c>
      <c r="U824" s="42">
        <v>0</v>
      </c>
      <c r="V824" s="42">
        <v>0</v>
      </c>
      <c r="W824" s="222">
        <v>0</v>
      </c>
      <c r="X824" s="43">
        <v>0</v>
      </c>
      <c r="Y824" s="542">
        <v>0</v>
      </c>
      <c r="Z824" s="44"/>
      <c r="AA824" s="44"/>
      <c r="AB824" s="264">
        <f>(X824+Y824)*AC824</f>
        <v>0</v>
      </c>
      <c r="AC824" s="65"/>
      <c r="AD824" s="45"/>
      <c r="AE824" s="45"/>
      <c r="AF824" s="44"/>
      <c r="AG824" s="44"/>
      <c r="AH824" s="63"/>
    </row>
    <row r="825" spans="1:34" s="1" customFormat="1" ht="56.25">
      <c r="A825" s="38" t="s">
        <v>1787</v>
      </c>
      <c r="B825" s="130" t="s">
        <v>1543</v>
      </c>
      <c r="C825" s="38" t="s">
        <v>1544</v>
      </c>
      <c r="D825" s="202" t="s">
        <v>1547</v>
      </c>
      <c r="E825" s="49" t="s">
        <v>1886</v>
      </c>
      <c r="F825" s="38" t="s">
        <v>949</v>
      </c>
      <c r="G825" s="49" t="s">
        <v>950</v>
      </c>
      <c r="H825" s="42">
        <v>2790</v>
      </c>
      <c r="I825" s="42">
        <v>2790</v>
      </c>
      <c r="J825" s="42">
        <v>2790</v>
      </c>
      <c r="K825" s="222">
        <v>8370</v>
      </c>
      <c r="L825" s="42">
        <v>2790</v>
      </c>
      <c r="M825" s="42">
        <v>2790</v>
      </c>
      <c r="N825" s="42">
        <v>2790</v>
      </c>
      <c r="O825" s="222">
        <v>8370</v>
      </c>
      <c r="P825" s="42">
        <v>2790</v>
      </c>
      <c r="Q825" s="42">
        <v>2790</v>
      </c>
      <c r="R825" s="42">
        <v>2790</v>
      </c>
      <c r="S825" s="222">
        <v>8370</v>
      </c>
      <c r="T825" s="42">
        <v>0</v>
      </c>
      <c r="U825" s="42">
        <v>0</v>
      </c>
      <c r="V825" s="42">
        <v>0</v>
      </c>
      <c r="W825" s="222">
        <v>0</v>
      </c>
      <c r="X825" s="43">
        <v>25110</v>
      </c>
      <c r="Y825" s="559">
        <v>8370</v>
      </c>
      <c r="Z825" s="44">
        <v>29401000000</v>
      </c>
      <c r="AA825" s="44" t="s">
        <v>50</v>
      </c>
      <c r="AB825" s="83">
        <v>3000</v>
      </c>
      <c r="AC825" s="83">
        <v>3000</v>
      </c>
      <c r="AD825" s="45">
        <v>42005</v>
      </c>
      <c r="AE825" s="45">
        <v>42339</v>
      </c>
      <c r="AF825" s="58" t="s">
        <v>1891</v>
      </c>
      <c r="AG825" s="59" t="s">
        <v>1626</v>
      </c>
      <c r="AH825" s="63"/>
    </row>
    <row r="826" spans="1:34" s="1" customFormat="1" ht="56.25">
      <c r="A826" s="50" t="s">
        <v>2378</v>
      </c>
      <c r="B826" s="51" t="s">
        <v>1942</v>
      </c>
      <c r="C826" s="50">
        <v>7424020</v>
      </c>
      <c r="D826" s="185" t="s">
        <v>1940</v>
      </c>
      <c r="E826" s="51"/>
      <c r="F826" s="51" t="s">
        <v>54</v>
      </c>
      <c r="G826" s="51" t="s">
        <v>55</v>
      </c>
      <c r="H826" s="53">
        <v>0</v>
      </c>
      <c r="I826" s="53">
        <v>0</v>
      </c>
      <c r="J826" s="53">
        <v>0</v>
      </c>
      <c r="K826" s="222">
        <v>0</v>
      </c>
      <c r="L826" s="53">
        <v>0</v>
      </c>
      <c r="M826" s="53">
        <v>0</v>
      </c>
      <c r="N826" s="53">
        <v>0</v>
      </c>
      <c r="O826" s="222">
        <v>0</v>
      </c>
      <c r="P826" s="53">
        <v>0</v>
      </c>
      <c r="Q826" s="53">
        <v>0</v>
      </c>
      <c r="R826" s="53">
        <v>0</v>
      </c>
      <c r="S826" s="231">
        <v>0</v>
      </c>
      <c r="T826" s="53">
        <v>0</v>
      </c>
      <c r="U826" s="53">
        <v>0</v>
      </c>
      <c r="V826" s="53">
        <v>0</v>
      </c>
      <c r="W826" s="231">
        <v>0</v>
      </c>
      <c r="X826" s="54">
        <f>W826+S826+O826+K826</f>
        <v>0</v>
      </c>
      <c r="Y826" s="542">
        <v>1</v>
      </c>
      <c r="Z826" s="176">
        <v>29401000000</v>
      </c>
      <c r="AA826" s="55" t="s">
        <v>50</v>
      </c>
      <c r="AB826" s="83">
        <v>690</v>
      </c>
      <c r="AC826" s="83">
        <v>690</v>
      </c>
      <c r="AD826" s="57" t="s">
        <v>1941</v>
      </c>
      <c r="AE826" s="57">
        <v>42339</v>
      </c>
      <c r="AF826" s="58" t="s">
        <v>1891</v>
      </c>
      <c r="AG826" s="55" t="s">
        <v>1626</v>
      </c>
      <c r="AH826" s="63"/>
    </row>
    <row r="827" spans="1:34" s="355" customFormat="1" ht="56.25">
      <c r="A827" s="300" t="s">
        <v>2379</v>
      </c>
      <c r="B827" s="351" t="s">
        <v>2422</v>
      </c>
      <c r="C827" s="300" t="s">
        <v>2381</v>
      </c>
      <c r="D827" s="352" t="s">
        <v>2380</v>
      </c>
      <c r="E827" s="301" t="s">
        <v>1886</v>
      </c>
      <c r="F827" s="300" t="s">
        <v>1546</v>
      </c>
      <c r="G827" s="353" t="s">
        <v>1539</v>
      </c>
      <c r="H827" s="303">
        <v>0</v>
      </c>
      <c r="I827" s="303">
        <v>0</v>
      </c>
      <c r="J827" s="303">
        <v>1</v>
      </c>
      <c r="K827" s="304">
        <v>1</v>
      </c>
      <c r="L827" s="303">
        <v>1</v>
      </c>
      <c r="M827" s="303">
        <v>1</v>
      </c>
      <c r="N827" s="303">
        <v>1</v>
      </c>
      <c r="O827" s="304">
        <v>3</v>
      </c>
      <c r="P827" s="303">
        <v>1</v>
      </c>
      <c r="Q827" s="303">
        <v>1</v>
      </c>
      <c r="R827" s="303">
        <v>1</v>
      </c>
      <c r="S827" s="304">
        <v>3</v>
      </c>
      <c r="T827" s="303">
        <v>1</v>
      </c>
      <c r="U827" s="303">
        <v>1</v>
      </c>
      <c r="V827" s="303">
        <v>1</v>
      </c>
      <c r="W827" s="304">
        <v>3</v>
      </c>
      <c r="X827" s="306">
        <v>10</v>
      </c>
      <c r="Y827" s="543">
        <v>0</v>
      </c>
      <c r="Z827" s="307">
        <v>29401000000</v>
      </c>
      <c r="AA827" s="308" t="s">
        <v>50</v>
      </c>
      <c r="AB827" s="342">
        <v>1000</v>
      </c>
      <c r="AC827" s="354"/>
      <c r="AD827" s="310">
        <v>42064</v>
      </c>
      <c r="AE827" s="310">
        <v>42339</v>
      </c>
      <c r="AF827" s="308" t="s">
        <v>1891</v>
      </c>
      <c r="AG827" s="308" t="s">
        <v>1626</v>
      </c>
      <c r="AH827" s="63" t="s">
        <v>2423</v>
      </c>
    </row>
    <row r="828" spans="1:34" s="355" customFormat="1" ht="56.25">
      <c r="A828" s="300" t="s">
        <v>2382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959.6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2383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959.6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2384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2385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2386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959.6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2387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959.6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2388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661.103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2389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661.103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2390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1000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2391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1000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2392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1000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2393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1000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2394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527.33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2395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2396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2397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2398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2399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2400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2401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2402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2403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2404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527.33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2405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527.33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2406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803.87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2407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924.74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2408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2409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2410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2411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2412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2413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2414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2415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2416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2417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924.74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2418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924.74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56.25">
      <c r="A865" s="300" t="s">
        <v>2419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687.12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4" s="355" customFormat="1" ht="56.25">
      <c r="A866" s="300" t="s">
        <v>2420</v>
      </c>
      <c r="B866" s="351" t="s">
        <v>2422</v>
      </c>
      <c r="C866" s="300" t="s">
        <v>2381</v>
      </c>
      <c r="D866" s="352" t="s">
        <v>2380</v>
      </c>
      <c r="E866" s="301" t="s">
        <v>1886</v>
      </c>
      <c r="F866" s="300" t="s">
        <v>1546</v>
      </c>
      <c r="G866" s="353" t="s">
        <v>1539</v>
      </c>
      <c r="H866" s="303">
        <v>0</v>
      </c>
      <c r="I866" s="303">
        <v>0</v>
      </c>
      <c r="J866" s="303">
        <v>1</v>
      </c>
      <c r="K866" s="304">
        <v>1</v>
      </c>
      <c r="L866" s="303">
        <v>1</v>
      </c>
      <c r="M866" s="303">
        <v>1</v>
      </c>
      <c r="N866" s="303">
        <v>1</v>
      </c>
      <c r="O866" s="304">
        <v>3</v>
      </c>
      <c r="P866" s="303">
        <v>1</v>
      </c>
      <c r="Q866" s="303">
        <v>1</v>
      </c>
      <c r="R866" s="303">
        <v>1</v>
      </c>
      <c r="S866" s="304">
        <v>3</v>
      </c>
      <c r="T866" s="303">
        <v>1</v>
      </c>
      <c r="U866" s="303">
        <v>1</v>
      </c>
      <c r="V866" s="303">
        <v>1</v>
      </c>
      <c r="W866" s="304">
        <v>3</v>
      </c>
      <c r="X866" s="306">
        <v>10</v>
      </c>
      <c r="Y866" s="543">
        <v>0</v>
      </c>
      <c r="Z866" s="307">
        <v>29401000000</v>
      </c>
      <c r="AA866" s="308" t="s">
        <v>50</v>
      </c>
      <c r="AB866" s="342">
        <v>719.36</v>
      </c>
      <c r="AC866" s="354"/>
      <c r="AD866" s="310">
        <v>42064</v>
      </c>
      <c r="AE866" s="310">
        <v>42339</v>
      </c>
      <c r="AF866" s="308" t="s">
        <v>1891</v>
      </c>
      <c r="AG866" s="308" t="s">
        <v>1626</v>
      </c>
      <c r="AH866" s="63" t="s">
        <v>2423</v>
      </c>
    </row>
    <row r="867" spans="1:34" s="355" customFormat="1" ht="61.5" customHeight="1">
      <c r="A867" s="300" t="s">
        <v>2421</v>
      </c>
      <c r="B867" s="351" t="s">
        <v>2422</v>
      </c>
      <c r="C867" s="300" t="s">
        <v>2381</v>
      </c>
      <c r="D867" s="352" t="s">
        <v>2380</v>
      </c>
      <c r="E867" s="301" t="s">
        <v>1886</v>
      </c>
      <c r="F867" s="300" t="s">
        <v>1546</v>
      </c>
      <c r="G867" s="353" t="s">
        <v>1539</v>
      </c>
      <c r="H867" s="303">
        <v>0</v>
      </c>
      <c r="I867" s="303">
        <v>0</v>
      </c>
      <c r="J867" s="303">
        <v>1</v>
      </c>
      <c r="K867" s="304">
        <v>1</v>
      </c>
      <c r="L867" s="303">
        <v>1</v>
      </c>
      <c r="M867" s="303">
        <v>1</v>
      </c>
      <c r="N867" s="303">
        <v>1</v>
      </c>
      <c r="O867" s="304">
        <v>3</v>
      </c>
      <c r="P867" s="303">
        <v>1</v>
      </c>
      <c r="Q867" s="303">
        <v>1</v>
      </c>
      <c r="R867" s="303">
        <v>1</v>
      </c>
      <c r="S867" s="304">
        <v>3</v>
      </c>
      <c r="T867" s="303">
        <v>1</v>
      </c>
      <c r="U867" s="303">
        <v>1</v>
      </c>
      <c r="V867" s="303">
        <v>1</v>
      </c>
      <c r="W867" s="304">
        <v>3</v>
      </c>
      <c r="X867" s="306">
        <v>10</v>
      </c>
      <c r="Y867" s="543">
        <v>0</v>
      </c>
      <c r="Z867" s="307">
        <v>29401000000</v>
      </c>
      <c r="AA867" s="308" t="s">
        <v>50</v>
      </c>
      <c r="AB867" s="342">
        <v>719.36</v>
      </c>
      <c r="AC867" s="354"/>
      <c r="AD867" s="310">
        <v>42064</v>
      </c>
      <c r="AE867" s="310">
        <v>42339</v>
      </c>
      <c r="AF867" s="308" t="s">
        <v>1891</v>
      </c>
      <c r="AG867" s="308" t="s">
        <v>1626</v>
      </c>
      <c r="AH867" s="63" t="s">
        <v>2423</v>
      </c>
    </row>
    <row r="868" spans="1:36" s="315" customFormat="1" ht="78.75" customHeight="1">
      <c r="A868" s="300" t="s">
        <v>2451</v>
      </c>
      <c r="B868" s="302" t="s">
        <v>2449</v>
      </c>
      <c r="C868" s="300" t="s">
        <v>2450</v>
      </c>
      <c r="D868" s="314" t="s">
        <v>2452</v>
      </c>
      <c r="E868" s="301" t="s">
        <v>1886</v>
      </c>
      <c r="F868" s="302" t="s">
        <v>1546</v>
      </c>
      <c r="G868" s="302" t="s">
        <v>1947</v>
      </c>
      <c r="H868" s="303">
        <v>0</v>
      </c>
      <c r="I868" s="303">
        <v>0</v>
      </c>
      <c r="J868" s="303">
        <v>0</v>
      </c>
      <c r="K868" s="358">
        <v>0</v>
      </c>
      <c r="L868" s="303">
        <v>0</v>
      </c>
      <c r="M868" s="303">
        <v>0</v>
      </c>
      <c r="N868" s="303">
        <v>0</v>
      </c>
      <c r="O868" s="358">
        <v>0</v>
      </c>
      <c r="P868" s="303">
        <v>1</v>
      </c>
      <c r="Q868" s="303">
        <v>0</v>
      </c>
      <c r="R868" s="303">
        <v>0</v>
      </c>
      <c r="S868" s="359">
        <v>1</v>
      </c>
      <c r="T868" s="303">
        <v>0</v>
      </c>
      <c r="U868" s="303">
        <v>0</v>
      </c>
      <c r="V868" s="303">
        <v>0</v>
      </c>
      <c r="W868" s="359">
        <v>0</v>
      </c>
      <c r="X868" s="364">
        <v>1</v>
      </c>
      <c r="Y868" s="543">
        <v>0</v>
      </c>
      <c r="Z868" s="307">
        <v>29401000000</v>
      </c>
      <c r="AA868" s="308" t="s">
        <v>50</v>
      </c>
      <c r="AB868" s="309">
        <v>180</v>
      </c>
      <c r="AC868" s="310">
        <v>42156</v>
      </c>
      <c r="AD868" s="310">
        <v>42156</v>
      </c>
      <c r="AE868" s="311">
        <v>42186</v>
      </c>
      <c r="AF868" s="356" t="s">
        <v>1891</v>
      </c>
      <c r="AG868" s="313" t="s">
        <v>1626</v>
      </c>
      <c r="AH868" s="69" t="s">
        <v>2453</v>
      </c>
      <c r="AI868" s="357"/>
      <c r="AJ868" s="357"/>
    </row>
    <row r="869" spans="1:36" s="345" customFormat="1" ht="37.5">
      <c r="A869" s="335" t="s">
        <v>2469</v>
      </c>
      <c r="B869" s="336" t="s">
        <v>2459</v>
      </c>
      <c r="C869" s="335" t="s">
        <v>2460</v>
      </c>
      <c r="D869" s="373" t="s">
        <v>2461</v>
      </c>
      <c r="E869" s="339" t="s">
        <v>1886</v>
      </c>
      <c r="F869" s="312">
        <v>876</v>
      </c>
      <c r="G869" s="312" t="s">
        <v>1947</v>
      </c>
      <c r="H869" s="366">
        <v>0</v>
      </c>
      <c r="I869" s="366">
        <v>0</v>
      </c>
      <c r="J869" s="366">
        <v>0</v>
      </c>
      <c r="K869" s="358">
        <v>0</v>
      </c>
      <c r="L869" s="366">
        <v>0</v>
      </c>
      <c r="M869" s="366">
        <v>0</v>
      </c>
      <c r="N869" s="370">
        <v>0</v>
      </c>
      <c r="O869" s="374">
        <v>0</v>
      </c>
      <c r="P869" s="375">
        <v>1</v>
      </c>
      <c r="Q869" s="368">
        <v>0</v>
      </c>
      <c r="R869" s="368">
        <v>0</v>
      </c>
      <c r="S869" s="376">
        <v>1</v>
      </c>
      <c r="T869" s="377">
        <v>0</v>
      </c>
      <c r="U869" s="377">
        <v>0</v>
      </c>
      <c r="V869" s="378">
        <v>0</v>
      </c>
      <c r="W869" s="379">
        <v>0</v>
      </c>
      <c r="X869" s="380">
        <v>1</v>
      </c>
      <c r="Y869" s="554">
        <v>0</v>
      </c>
      <c r="Z869" s="381">
        <v>29401000000</v>
      </c>
      <c r="AA869" s="312" t="s">
        <v>50</v>
      </c>
      <c r="AB869" s="342">
        <v>527.608</v>
      </c>
      <c r="AC869" s="310">
        <v>42186</v>
      </c>
      <c r="AD869" s="310">
        <v>42186</v>
      </c>
      <c r="AE869" s="311">
        <v>42186</v>
      </c>
      <c r="AF869" s="344" t="s">
        <v>1891</v>
      </c>
      <c r="AG869" s="312" t="s">
        <v>1626</v>
      </c>
      <c r="AH869" s="58" t="s">
        <v>2477</v>
      </c>
      <c r="AI869" s="382"/>
      <c r="AJ869" s="382"/>
    </row>
    <row r="870" spans="1:36" s="315" customFormat="1" ht="36.75" customHeight="1">
      <c r="A870" s="300" t="s">
        <v>2470</v>
      </c>
      <c r="B870" s="336" t="s">
        <v>2459</v>
      </c>
      <c r="C870" s="335" t="s">
        <v>2460</v>
      </c>
      <c r="D870" s="314" t="s">
        <v>2462</v>
      </c>
      <c r="E870" s="301" t="s">
        <v>1886</v>
      </c>
      <c r="F870" s="302" t="s">
        <v>1546</v>
      </c>
      <c r="G870" s="302" t="s">
        <v>1947</v>
      </c>
      <c r="H870" s="303">
        <v>0</v>
      </c>
      <c r="I870" s="303">
        <v>0</v>
      </c>
      <c r="J870" s="303">
        <v>0</v>
      </c>
      <c r="K870" s="358">
        <v>0</v>
      </c>
      <c r="L870" s="303">
        <v>0</v>
      </c>
      <c r="M870" s="303">
        <v>0</v>
      </c>
      <c r="N870" s="383">
        <v>0</v>
      </c>
      <c r="O870" s="374">
        <v>0</v>
      </c>
      <c r="P870" s="384">
        <v>1</v>
      </c>
      <c r="Q870" s="303">
        <v>0</v>
      </c>
      <c r="R870" s="303">
        <v>0</v>
      </c>
      <c r="S870" s="385">
        <v>1</v>
      </c>
      <c r="T870" s="386">
        <v>0</v>
      </c>
      <c r="U870" s="386">
        <v>0</v>
      </c>
      <c r="V870" s="387">
        <v>0</v>
      </c>
      <c r="W870" s="388">
        <v>0</v>
      </c>
      <c r="X870" s="389">
        <v>1</v>
      </c>
      <c r="Y870" s="543">
        <v>0</v>
      </c>
      <c r="Z870" s="307">
        <v>29401000000</v>
      </c>
      <c r="AA870" s="308" t="s">
        <v>50</v>
      </c>
      <c r="AB870" s="309">
        <v>527.608</v>
      </c>
      <c r="AC870" s="310">
        <v>42156</v>
      </c>
      <c r="AD870" s="310">
        <v>42186</v>
      </c>
      <c r="AE870" s="311">
        <v>42186</v>
      </c>
      <c r="AF870" s="356" t="s">
        <v>1891</v>
      </c>
      <c r="AG870" s="313" t="s">
        <v>1626</v>
      </c>
      <c r="AH870" s="69" t="s">
        <v>2477</v>
      </c>
      <c r="AI870" s="357"/>
      <c r="AJ870" s="357"/>
    </row>
    <row r="871" spans="1:36" s="345" customFormat="1" ht="37.5">
      <c r="A871" s="335" t="s">
        <v>2471</v>
      </c>
      <c r="B871" s="336" t="s">
        <v>2459</v>
      </c>
      <c r="C871" s="335" t="s">
        <v>2460</v>
      </c>
      <c r="D871" s="373" t="s">
        <v>2463</v>
      </c>
      <c r="E871" s="339" t="s">
        <v>1886</v>
      </c>
      <c r="F871" s="312">
        <v>876</v>
      </c>
      <c r="G871" s="312" t="s">
        <v>1947</v>
      </c>
      <c r="H871" s="366">
        <v>0</v>
      </c>
      <c r="I871" s="366">
        <v>0</v>
      </c>
      <c r="J871" s="366">
        <v>0</v>
      </c>
      <c r="K871" s="358">
        <v>0</v>
      </c>
      <c r="L871" s="366">
        <v>0</v>
      </c>
      <c r="M871" s="366">
        <v>0</v>
      </c>
      <c r="N871" s="370">
        <v>0</v>
      </c>
      <c r="O871" s="374">
        <v>0</v>
      </c>
      <c r="P871" s="390">
        <v>1</v>
      </c>
      <c r="Q871" s="368">
        <v>0</v>
      </c>
      <c r="R871" s="368">
        <v>0</v>
      </c>
      <c r="S871" s="391">
        <v>1</v>
      </c>
      <c r="T871" s="377">
        <v>0</v>
      </c>
      <c r="U871" s="377">
        <v>0</v>
      </c>
      <c r="V871" s="378">
        <v>0</v>
      </c>
      <c r="W871" s="379">
        <v>0</v>
      </c>
      <c r="X871" s="389">
        <v>1</v>
      </c>
      <c r="Y871" s="554">
        <v>0</v>
      </c>
      <c r="Z871" s="381">
        <v>29401000000</v>
      </c>
      <c r="AA871" s="312" t="s">
        <v>50</v>
      </c>
      <c r="AB871" s="342">
        <v>527.608</v>
      </c>
      <c r="AC871" s="310">
        <v>42186</v>
      </c>
      <c r="AD871" s="310">
        <v>42186</v>
      </c>
      <c r="AE871" s="311">
        <v>42186</v>
      </c>
      <c r="AF871" s="344" t="s">
        <v>1891</v>
      </c>
      <c r="AG871" s="312" t="s">
        <v>1626</v>
      </c>
      <c r="AH871" s="58" t="s">
        <v>2477</v>
      </c>
      <c r="AI871" s="382"/>
      <c r="AJ871" s="382"/>
    </row>
    <row r="872" spans="1:36" s="315" customFormat="1" ht="43.5" customHeight="1">
      <c r="A872" s="300" t="s">
        <v>2472</v>
      </c>
      <c r="B872" s="336" t="s">
        <v>2459</v>
      </c>
      <c r="C872" s="335" t="s">
        <v>2460</v>
      </c>
      <c r="D872" s="314" t="s">
        <v>2464</v>
      </c>
      <c r="E872" s="301" t="s">
        <v>1886</v>
      </c>
      <c r="F872" s="302" t="s">
        <v>1546</v>
      </c>
      <c r="G872" s="302" t="s">
        <v>1947</v>
      </c>
      <c r="H872" s="303">
        <v>0</v>
      </c>
      <c r="I872" s="303">
        <v>0</v>
      </c>
      <c r="J872" s="303">
        <v>0</v>
      </c>
      <c r="K872" s="358">
        <v>0</v>
      </c>
      <c r="L872" s="303">
        <v>0</v>
      </c>
      <c r="M872" s="303">
        <v>0</v>
      </c>
      <c r="N872" s="383">
        <v>0</v>
      </c>
      <c r="O872" s="374">
        <v>0</v>
      </c>
      <c r="P872" s="384">
        <v>1</v>
      </c>
      <c r="Q872" s="303">
        <v>0</v>
      </c>
      <c r="R872" s="303">
        <v>0</v>
      </c>
      <c r="S872" s="385">
        <v>1</v>
      </c>
      <c r="T872" s="386">
        <v>0</v>
      </c>
      <c r="U872" s="386">
        <v>0</v>
      </c>
      <c r="V872" s="387">
        <v>0</v>
      </c>
      <c r="W872" s="388">
        <v>0</v>
      </c>
      <c r="X872" s="389">
        <v>1</v>
      </c>
      <c r="Y872" s="543">
        <v>0</v>
      </c>
      <c r="Z872" s="307">
        <v>29401000000</v>
      </c>
      <c r="AA872" s="308" t="s">
        <v>50</v>
      </c>
      <c r="AB872" s="309">
        <v>527.608</v>
      </c>
      <c r="AC872" s="310">
        <v>42156</v>
      </c>
      <c r="AD872" s="310">
        <v>42186</v>
      </c>
      <c r="AE872" s="311">
        <v>42186</v>
      </c>
      <c r="AF872" s="356" t="s">
        <v>1891</v>
      </c>
      <c r="AG872" s="313" t="s">
        <v>1626</v>
      </c>
      <c r="AH872" s="69" t="s">
        <v>2477</v>
      </c>
      <c r="AI872" s="357"/>
      <c r="AJ872" s="357"/>
    </row>
    <row r="873" spans="1:36" s="315" customFormat="1" ht="37.5" customHeight="1">
      <c r="A873" s="300" t="s">
        <v>2473</v>
      </c>
      <c r="B873" s="336" t="s">
        <v>2459</v>
      </c>
      <c r="C873" s="335" t="s">
        <v>2460</v>
      </c>
      <c r="D873" s="314" t="s">
        <v>2465</v>
      </c>
      <c r="E873" s="301" t="s">
        <v>1886</v>
      </c>
      <c r="F873" s="302" t="s">
        <v>1546</v>
      </c>
      <c r="G873" s="302" t="s">
        <v>1947</v>
      </c>
      <c r="H873" s="303">
        <v>0</v>
      </c>
      <c r="I873" s="303">
        <v>0</v>
      </c>
      <c r="J873" s="303">
        <v>0</v>
      </c>
      <c r="K873" s="358">
        <v>0</v>
      </c>
      <c r="L873" s="303">
        <v>0</v>
      </c>
      <c r="M873" s="303">
        <v>0</v>
      </c>
      <c r="N873" s="383">
        <v>0</v>
      </c>
      <c r="O873" s="374">
        <v>0</v>
      </c>
      <c r="P873" s="384">
        <v>1</v>
      </c>
      <c r="Q873" s="303">
        <v>0</v>
      </c>
      <c r="R873" s="303">
        <v>0</v>
      </c>
      <c r="S873" s="385">
        <v>1</v>
      </c>
      <c r="T873" s="386">
        <v>0</v>
      </c>
      <c r="U873" s="386">
        <v>0</v>
      </c>
      <c r="V873" s="387">
        <v>0</v>
      </c>
      <c r="W873" s="388">
        <v>0</v>
      </c>
      <c r="X873" s="389">
        <v>1</v>
      </c>
      <c r="Y873" s="543">
        <v>0</v>
      </c>
      <c r="Z873" s="307">
        <v>29401000000</v>
      </c>
      <c r="AA873" s="308" t="s">
        <v>50</v>
      </c>
      <c r="AB873" s="309">
        <v>527.608</v>
      </c>
      <c r="AC873" s="310">
        <v>42156</v>
      </c>
      <c r="AD873" s="310">
        <v>42186</v>
      </c>
      <c r="AE873" s="311">
        <v>42186</v>
      </c>
      <c r="AF873" s="356" t="s">
        <v>1891</v>
      </c>
      <c r="AG873" s="313" t="s">
        <v>1626</v>
      </c>
      <c r="AH873" s="69" t="s">
        <v>2477</v>
      </c>
      <c r="AI873" s="357"/>
      <c r="AJ873" s="357"/>
    </row>
    <row r="874" spans="1:36" s="345" customFormat="1" ht="37.5">
      <c r="A874" s="335" t="s">
        <v>2474</v>
      </c>
      <c r="B874" s="336" t="s">
        <v>2459</v>
      </c>
      <c r="C874" s="335" t="s">
        <v>2460</v>
      </c>
      <c r="D874" s="373" t="s">
        <v>2466</v>
      </c>
      <c r="E874" s="339" t="s">
        <v>1886</v>
      </c>
      <c r="F874" s="312">
        <v>876</v>
      </c>
      <c r="G874" s="312" t="s">
        <v>1947</v>
      </c>
      <c r="H874" s="366">
        <v>0</v>
      </c>
      <c r="I874" s="366">
        <v>0</v>
      </c>
      <c r="J874" s="366">
        <v>0</v>
      </c>
      <c r="K874" s="358">
        <v>0</v>
      </c>
      <c r="L874" s="366">
        <v>0</v>
      </c>
      <c r="M874" s="366">
        <v>0</v>
      </c>
      <c r="N874" s="370">
        <v>0</v>
      </c>
      <c r="O874" s="374">
        <v>0</v>
      </c>
      <c r="P874" s="390">
        <v>1</v>
      </c>
      <c r="Q874" s="368">
        <v>0</v>
      </c>
      <c r="R874" s="368">
        <v>0</v>
      </c>
      <c r="S874" s="391">
        <v>1</v>
      </c>
      <c r="T874" s="377">
        <v>0</v>
      </c>
      <c r="U874" s="377">
        <v>0</v>
      </c>
      <c r="V874" s="378">
        <v>0</v>
      </c>
      <c r="W874" s="379">
        <v>0</v>
      </c>
      <c r="X874" s="389">
        <v>1</v>
      </c>
      <c r="Y874" s="554">
        <v>0</v>
      </c>
      <c r="Z874" s="381">
        <v>29401000000</v>
      </c>
      <c r="AA874" s="312" t="s">
        <v>50</v>
      </c>
      <c r="AB874" s="342">
        <v>527.608</v>
      </c>
      <c r="AC874" s="310">
        <v>42186</v>
      </c>
      <c r="AD874" s="310">
        <v>42186</v>
      </c>
      <c r="AE874" s="311">
        <v>42186</v>
      </c>
      <c r="AF874" s="344" t="s">
        <v>1891</v>
      </c>
      <c r="AG874" s="312" t="s">
        <v>1626</v>
      </c>
      <c r="AH874" s="58" t="s">
        <v>2477</v>
      </c>
      <c r="AI874" s="382"/>
      <c r="AJ874" s="382"/>
    </row>
    <row r="875" spans="1:36" s="315" customFormat="1" ht="37.5" customHeight="1">
      <c r="A875" s="300" t="s">
        <v>2475</v>
      </c>
      <c r="B875" s="336" t="s">
        <v>2459</v>
      </c>
      <c r="C875" s="335" t="s">
        <v>2460</v>
      </c>
      <c r="D875" s="314" t="s">
        <v>2467</v>
      </c>
      <c r="E875" s="301" t="s">
        <v>1886</v>
      </c>
      <c r="F875" s="302" t="s">
        <v>1546</v>
      </c>
      <c r="G875" s="302" t="s">
        <v>1947</v>
      </c>
      <c r="H875" s="303">
        <v>0</v>
      </c>
      <c r="I875" s="303">
        <v>0</v>
      </c>
      <c r="J875" s="303">
        <v>0</v>
      </c>
      <c r="K875" s="358">
        <v>0</v>
      </c>
      <c r="L875" s="303">
        <v>0</v>
      </c>
      <c r="M875" s="303">
        <v>0</v>
      </c>
      <c r="N875" s="383">
        <v>0</v>
      </c>
      <c r="O875" s="374">
        <v>0</v>
      </c>
      <c r="P875" s="384">
        <v>1</v>
      </c>
      <c r="Q875" s="303">
        <v>0</v>
      </c>
      <c r="R875" s="303">
        <v>0</v>
      </c>
      <c r="S875" s="385">
        <v>1</v>
      </c>
      <c r="T875" s="386">
        <v>0</v>
      </c>
      <c r="U875" s="386">
        <v>0</v>
      </c>
      <c r="V875" s="387">
        <v>0</v>
      </c>
      <c r="W875" s="388">
        <v>0</v>
      </c>
      <c r="X875" s="389">
        <v>1</v>
      </c>
      <c r="Y875" s="543">
        <v>0</v>
      </c>
      <c r="Z875" s="307">
        <v>29401000000</v>
      </c>
      <c r="AA875" s="308" t="s">
        <v>50</v>
      </c>
      <c r="AB875" s="309">
        <v>527.608</v>
      </c>
      <c r="AC875" s="310">
        <v>42156</v>
      </c>
      <c r="AD875" s="310">
        <v>42186</v>
      </c>
      <c r="AE875" s="311">
        <v>42186</v>
      </c>
      <c r="AF875" s="356" t="s">
        <v>1891</v>
      </c>
      <c r="AG875" s="313" t="s">
        <v>1626</v>
      </c>
      <c r="AH875" s="69" t="s">
        <v>2477</v>
      </c>
      <c r="AI875" s="357"/>
      <c r="AJ875" s="357"/>
    </row>
    <row r="876" spans="1:36" s="315" customFormat="1" ht="37.5" customHeight="1">
      <c r="A876" s="300" t="s">
        <v>2476</v>
      </c>
      <c r="B876" s="336" t="s">
        <v>2459</v>
      </c>
      <c r="C876" s="335" t="s">
        <v>2460</v>
      </c>
      <c r="D876" s="314" t="s">
        <v>2468</v>
      </c>
      <c r="E876" s="301" t="s">
        <v>1886</v>
      </c>
      <c r="F876" s="302" t="s">
        <v>1546</v>
      </c>
      <c r="G876" s="302" t="s">
        <v>1947</v>
      </c>
      <c r="H876" s="303">
        <v>0</v>
      </c>
      <c r="I876" s="303">
        <v>0</v>
      </c>
      <c r="J876" s="303">
        <v>0</v>
      </c>
      <c r="K876" s="358">
        <v>0</v>
      </c>
      <c r="L876" s="303">
        <v>0</v>
      </c>
      <c r="M876" s="303">
        <v>0</v>
      </c>
      <c r="N876" s="383">
        <v>0</v>
      </c>
      <c r="O876" s="374">
        <v>0</v>
      </c>
      <c r="P876" s="384">
        <v>1</v>
      </c>
      <c r="Q876" s="303">
        <v>0</v>
      </c>
      <c r="R876" s="303">
        <v>0</v>
      </c>
      <c r="S876" s="385">
        <v>1</v>
      </c>
      <c r="T876" s="386">
        <v>0</v>
      </c>
      <c r="U876" s="386">
        <v>0</v>
      </c>
      <c r="V876" s="387">
        <v>0</v>
      </c>
      <c r="W876" s="388">
        <v>0</v>
      </c>
      <c r="X876" s="389">
        <v>1</v>
      </c>
      <c r="Y876" s="543">
        <v>0</v>
      </c>
      <c r="Z876" s="307">
        <v>29401000000</v>
      </c>
      <c r="AA876" s="308" t="s">
        <v>50</v>
      </c>
      <c r="AB876" s="309">
        <v>527.608</v>
      </c>
      <c r="AC876" s="310">
        <v>42156</v>
      </c>
      <c r="AD876" s="310">
        <v>42186</v>
      </c>
      <c r="AE876" s="311">
        <v>42186</v>
      </c>
      <c r="AF876" s="356" t="s">
        <v>1891</v>
      </c>
      <c r="AG876" s="313" t="s">
        <v>1626</v>
      </c>
      <c r="AH876" s="69" t="s">
        <v>2477</v>
      </c>
      <c r="AI876" s="357"/>
      <c r="AJ876" s="357"/>
    </row>
    <row r="877" spans="1:36" s="402" customFormat="1" ht="75" customHeight="1">
      <c r="A877" s="300" t="s">
        <v>2479</v>
      </c>
      <c r="B877" s="300" t="s">
        <v>2431</v>
      </c>
      <c r="C877" s="313">
        <v>9314105</v>
      </c>
      <c r="D877" s="392" t="s">
        <v>2480</v>
      </c>
      <c r="E877" s="353" t="s">
        <v>2478</v>
      </c>
      <c r="F877" s="300" t="s">
        <v>1546</v>
      </c>
      <c r="G877" s="353" t="s">
        <v>1947</v>
      </c>
      <c r="H877" s="393">
        <v>0</v>
      </c>
      <c r="I877" s="393">
        <v>0</v>
      </c>
      <c r="J877" s="393">
        <v>0</v>
      </c>
      <c r="K877" s="394">
        <v>0</v>
      </c>
      <c r="L877" s="393">
        <v>0</v>
      </c>
      <c r="M877" s="393">
        <v>0</v>
      </c>
      <c r="N877" s="393">
        <v>0</v>
      </c>
      <c r="O877" s="394">
        <v>0</v>
      </c>
      <c r="P877" s="395">
        <v>1</v>
      </c>
      <c r="Q877" s="396">
        <v>0</v>
      </c>
      <c r="R877" s="396">
        <v>0</v>
      </c>
      <c r="S877" s="397">
        <v>1</v>
      </c>
      <c r="T877" s="396">
        <v>0</v>
      </c>
      <c r="U877" s="396">
        <v>0</v>
      </c>
      <c r="V877" s="396">
        <v>0</v>
      </c>
      <c r="W877" s="398">
        <v>0</v>
      </c>
      <c r="X877" s="399">
        <v>1</v>
      </c>
      <c r="Y877" s="560">
        <v>0</v>
      </c>
      <c r="Z877" s="308">
        <v>29401000000</v>
      </c>
      <c r="AA877" s="308" t="s">
        <v>50</v>
      </c>
      <c r="AB877" s="400">
        <v>333.465</v>
      </c>
      <c r="AC877" s="311">
        <v>42186</v>
      </c>
      <c r="AD877" s="310">
        <v>42186</v>
      </c>
      <c r="AE877" s="310">
        <v>42248</v>
      </c>
      <c r="AF877" s="310" t="s">
        <v>1891</v>
      </c>
      <c r="AG877" s="308" t="s">
        <v>1626</v>
      </c>
      <c r="AH877" s="63" t="s">
        <v>2477</v>
      </c>
      <c r="AI877" s="401"/>
      <c r="AJ877" s="401"/>
    </row>
    <row r="878" spans="1:34" s="488" customFormat="1" ht="74.25" customHeight="1">
      <c r="A878" s="335" t="s">
        <v>2539</v>
      </c>
      <c r="B878" s="338" t="s">
        <v>2536</v>
      </c>
      <c r="C878" s="335" t="s">
        <v>2537</v>
      </c>
      <c r="D878" s="337" t="s">
        <v>2538</v>
      </c>
      <c r="E878" s="338"/>
      <c r="F878" s="338" t="s">
        <v>1546</v>
      </c>
      <c r="G878" s="338" t="s">
        <v>1954</v>
      </c>
      <c r="H878" s="339">
        <v>0</v>
      </c>
      <c r="I878" s="339">
        <v>0</v>
      </c>
      <c r="J878" s="339">
        <v>0</v>
      </c>
      <c r="K878" s="484">
        <f>H878+I878+J878</f>
        <v>0</v>
      </c>
      <c r="L878" s="339">
        <v>0</v>
      </c>
      <c r="M878" s="339">
        <v>0</v>
      </c>
      <c r="N878" s="339">
        <v>0</v>
      </c>
      <c r="O878" s="484">
        <f>L878+M878+N878</f>
        <v>0</v>
      </c>
      <c r="P878" s="339">
        <v>0</v>
      </c>
      <c r="Q878" s="339">
        <v>0</v>
      </c>
      <c r="R878" s="339">
        <v>0</v>
      </c>
      <c r="S878" s="397">
        <v>0</v>
      </c>
      <c r="T878" s="339">
        <v>0</v>
      </c>
      <c r="U878" s="339">
        <v>0</v>
      </c>
      <c r="V878" s="339">
        <v>0</v>
      </c>
      <c r="W878" s="397">
        <f>T878+U878+V878</f>
        <v>0</v>
      </c>
      <c r="X878" s="399">
        <v>0</v>
      </c>
      <c r="Y878" s="544">
        <v>1</v>
      </c>
      <c r="Z878" s="381">
        <v>29401000000</v>
      </c>
      <c r="AA878" s="312" t="s">
        <v>50</v>
      </c>
      <c r="AB878" s="486">
        <v>1633.375</v>
      </c>
      <c r="AC878" s="485" t="s">
        <v>2521</v>
      </c>
      <c r="AD878" s="485" t="s">
        <v>2521</v>
      </c>
      <c r="AE878" s="485" t="s">
        <v>2535</v>
      </c>
      <c r="AF878" s="487" t="s">
        <v>2498</v>
      </c>
      <c r="AG878" s="312" t="s">
        <v>1626</v>
      </c>
      <c r="AH878" s="356" t="s">
        <v>2540</v>
      </c>
    </row>
    <row r="879" spans="1:34" s="567" customFormat="1" ht="88.5" customHeight="1">
      <c r="A879" s="300" t="s">
        <v>2542</v>
      </c>
      <c r="B879" s="302" t="s">
        <v>2565</v>
      </c>
      <c r="C879" s="300" t="s">
        <v>2566</v>
      </c>
      <c r="D879" s="474" t="s">
        <v>2541</v>
      </c>
      <c r="E879" s="302"/>
      <c r="F879" s="302" t="s">
        <v>1546</v>
      </c>
      <c r="G879" s="302" t="s">
        <v>1954</v>
      </c>
      <c r="H879" s="395">
        <v>0</v>
      </c>
      <c r="I879" s="395">
        <v>0</v>
      </c>
      <c r="J879" s="395">
        <v>0</v>
      </c>
      <c r="K879" s="484">
        <f>H879+I879+J879</f>
        <v>0</v>
      </c>
      <c r="L879" s="395">
        <v>0</v>
      </c>
      <c r="M879" s="395">
        <v>0</v>
      </c>
      <c r="N879" s="395">
        <v>0</v>
      </c>
      <c r="O879" s="484">
        <f>L879+M879+N879</f>
        <v>0</v>
      </c>
      <c r="P879" s="395">
        <v>0</v>
      </c>
      <c r="Q879" s="395">
        <v>0</v>
      </c>
      <c r="R879" s="395">
        <v>0</v>
      </c>
      <c r="S879" s="397">
        <v>0</v>
      </c>
      <c r="T879" s="395">
        <v>0</v>
      </c>
      <c r="U879" s="395">
        <v>0</v>
      </c>
      <c r="V879" s="395">
        <v>0</v>
      </c>
      <c r="W879" s="397">
        <f>T879+U879+V879</f>
        <v>0</v>
      </c>
      <c r="X879" s="399">
        <v>0</v>
      </c>
      <c r="Y879" s="544">
        <v>1</v>
      </c>
      <c r="Z879" s="300">
        <v>29401000000</v>
      </c>
      <c r="AA879" s="308" t="s">
        <v>50</v>
      </c>
      <c r="AB879" s="400">
        <v>107.004</v>
      </c>
      <c r="AC879" s="353" t="s">
        <v>2567</v>
      </c>
      <c r="AD879" s="310">
        <v>42430</v>
      </c>
      <c r="AE879" s="353" t="s">
        <v>2568</v>
      </c>
      <c r="AF879" s="566" t="s">
        <v>2498</v>
      </c>
      <c r="AG879" s="308" t="s">
        <v>1626</v>
      </c>
      <c r="AH879" s="356" t="s">
        <v>2582</v>
      </c>
    </row>
    <row r="880" spans="1:34" s="567" customFormat="1" ht="81" customHeight="1">
      <c r="A880" s="300" t="s">
        <v>2569</v>
      </c>
      <c r="B880" s="302" t="s">
        <v>2570</v>
      </c>
      <c r="C880" s="300" t="s">
        <v>2571</v>
      </c>
      <c r="D880" s="474" t="s">
        <v>2572</v>
      </c>
      <c r="E880" s="302" t="s">
        <v>2573</v>
      </c>
      <c r="F880" s="302" t="s">
        <v>1546</v>
      </c>
      <c r="G880" s="302" t="s">
        <v>1954</v>
      </c>
      <c r="H880" s="395">
        <v>0</v>
      </c>
      <c r="I880" s="395">
        <v>0</v>
      </c>
      <c r="J880" s="395">
        <v>0</v>
      </c>
      <c r="K880" s="484">
        <f>H880+I880+J880</f>
        <v>0</v>
      </c>
      <c r="L880" s="395">
        <v>0</v>
      </c>
      <c r="M880" s="395">
        <v>0</v>
      </c>
      <c r="N880" s="395">
        <v>0</v>
      </c>
      <c r="O880" s="484">
        <v>0</v>
      </c>
      <c r="P880" s="395">
        <v>0</v>
      </c>
      <c r="Q880" s="395">
        <v>0</v>
      </c>
      <c r="R880" s="395">
        <v>0</v>
      </c>
      <c r="S880" s="397">
        <v>0</v>
      </c>
      <c r="T880" s="395">
        <v>0</v>
      </c>
      <c r="U880" s="395">
        <v>0</v>
      </c>
      <c r="V880" s="395">
        <v>0</v>
      </c>
      <c r="W880" s="397">
        <v>0</v>
      </c>
      <c r="X880" s="399">
        <v>0</v>
      </c>
      <c r="Y880" s="544">
        <v>2</v>
      </c>
      <c r="Z880" s="300">
        <v>29401000000</v>
      </c>
      <c r="AA880" s="308" t="s">
        <v>50</v>
      </c>
      <c r="AB880" s="400">
        <v>178.624</v>
      </c>
      <c r="AC880" s="353" t="s">
        <v>2567</v>
      </c>
      <c r="AD880" s="310">
        <v>42430</v>
      </c>
      <c r="AE880" s="353" t="s">
        <v>2568</v>
      </c>
      <c r="AF880" s="566" t="s">
        <v>2498</v>
      </c>
      <c r="AG880" s="308" t="s">
        <v>1626</v>
      </c>
      <c r="AH880" s="356" t="s">
        <v>2583</v>
      </c>
    </row>
    <row r="881" spans="1:34" s="584" customFormat="1" ht="79.5" customHeight="1" outlineLevel="1">
      <c r="A881" s="573" t="s">
        <v>2584</v>
      </c>
      <c r="B881" s="574" t="s">
        <v>2585</v>
      </c>
      <c r="C881" s="574" t="s">
        <v>2585</v>
      </c>
      <c r="D881" s="575" t="s">
        <v>2586</v>
      </c>
      <c r="E881" s="576"/>
      <c r="F881" s="573" t="s">
        <v>1546</v>
      </c>
      <c r="G881" s="577" t="s">
        <v>1539</v>
      </c>
      <c r="H881" s="578">
        <v>0</v>
      </c>
      <c r="I881" s="578">
        <v>0</v>
      </c>
      <c r="J881" s="578">
        <v>0</v>
      </c>
      <c r="K881" s="579">
        <v>0</v>
      </c>
      <c r="L881" s="578">
        <v>0</v>
      </c>
      <c r="M881" s="578">
        <v>0</v>
      </c>
      <c r="N881" s="578">
        <v>0</v>
      </c>
      <c r="O881" s="579">
        <v>0</v>
      </c>
      <c r="P881" s="578">
        <v>0</v>
      </c>
      <c r="Q881" s="576">
        <v>0</v>
      </c>
      <c r="R881" s="576">
        <v>0</v>
      </c>
      <c r="S881" s="580">
        <v>0</v>
      </c>
      <c r="T881" s="576">
        <v>0</v>
      </c>
      <c r="U881" s="576">
        <v>0</v>
      </c>
      <c r="V881" s="576">
        <v>0</v>
      </c>
      <c r="W881" s="580">
        <v>0</v>
      </c>
      <c r="X881" s="581">
        <v>0</v>
      </c>
      <c r="Y881" s="581">
        <v>1</v>
      </c>
      <c r="Z881" s="566">
        <v>29401000000</v>
      </c>
      <c r="AA881" s="574" t="s">
        <v>50</v>
      </c>
      <c r="AB881" s="582">
        <v>1000</v>
      </c>
      <c r="AC881" s="583">
        <v>42430</v>
      </c>
      <c r="AD881" s="573" t="s">
        <v>2592</v>
      </c>
      <c r="AE881" s="583" t="s">
        <v>2606</v>
      </c>
      <c r="AF881" s="566" t="s">
        <v>2498</v>
      </c>
      <c r="AG881" s="566" t="s">
        <v>1626</v>
      </c>
      <c r="AH881" s="356" t="s">
        <v>2607</v>
      </c>
    </row>
    <row r="882" spans="1:34" s="584" customFormat="1" ht="79.5" customHeight="1" outlineLevel="1">
      <c r="A882" s="573" t="s">
        <v>2587</v>
      </c>
      <c r="B882" s="574" t="s">
        <v>2585</v>
      </c>
      <c r="C882" s="574" t="s">
        <v>2585</v>
      </c>
      <c r="D882" s="585" t="s">
        <v>2586</v>
      </c>
      <c r="E882" s="576"/>
      <c r="F882" s="573" t="s">
        <v>1546</v>
      </c>
      <c r="G882" s="586" t="s">
        <v>1539</v>
      </c>
      <c r="H882" s="578">
        <v>0</v>
      </c>
      <c r="I882" s="578">
        <v>0</v>
      </c>
      <c r="J882" s="578">
        <v>0</v>
      </c>
      <c r="K882" s="579">
        <v>0</v>
      </c>
      <c r="L882" s="578">
        <v>0</v>
      </c>
      <c r="M882" s="578">
        <v>0</v>
      </c>
      <c r="N882" s="578">
        <v>0</v>
      </c>
      <c r="O882" s="579">
        <v>0</v>
      </c>
      <c r="P882" s="578">
        <v>0</v>
      </c>
      <c r="Q882" s="576">
        <v>0</v>
      </c>
      <c r="R882" s="576">
        <v>0</v>
      </c>
      <c r="S882" s="580">
        <v>0</v>
      </c>
      <c r="T882" s="576">
        <v>0</v>
      </c>
      <c r="U882" s="576">
        <v>0</v>
      </c>
      <c r="V882" s="576">
        <v>0</v>
      </c>
      <c r="W882" s="580">
        <v>0</v>
      </c>
      <c r="X882" s="581">
        <v>0</v>
      </c>
      <c r="Y882" s="581">
        <v>7</v>
      </c>
      <c r="Z882" s="566">
        <v>29401000000</v>
      </c>
      <c r="AA882" s="574" t="s">
        <v>50</v>
      </c>
      <c r="AB882" s="582">
        <v>5000</v>
      </c>
      <c r="AC882" s="583">
        <v>42430</v>
      </c>
      <c r="AD882" s="573" t="s">
        <v>2592</v>
      </c>
      <c r="AE882" s="583">
        <v>42704</v>
      </c>
      <c r="AF882" s="566" t="s">
        <v>2498</v>
      </c>
      <c r="AG882" s="566" t="s">
        <v>1626</v>
      </c>
      <c r="AH882" s="356" t="s">
        <v>2607</v>
      </c>
    </row>
    <row r="883" spans="1:34" s="584" customFormat="1" ht="79.5" customHeight="1" outlineLevel="1">
      <c r="A883" s="573" t="s">
        <v>2588</v>
      </c>
      <c r="B883" s="574" t="s">
        <v>2585</v>
      </c>
      <c r="C883" s="574" t="s">
        <v>2585</v>
      </c>
      <c r="D883" s="585" t="s">
        <v>2589</v>
      </c>
      <c r="E883" s="576"/>
      <c r="F883" s="573" t="s">
        <v>1546</v>
      </c>
      <c r="G883" s="586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12</v>
      </c>
      <c r="Z883" s="566">
        <v>29401000000</v>
      </c>
      <c r="AA883" s="574" t="s">
        <v>50</v>
      </c>
      <c r="AB883" s="582">
        <v>5000</v>
      </c>
      <c r="AC883" s="583">
        <v>42430</v>
      </c>
      <c r="AD883" s="573" t="s">
        <v>2592</v>
      </c>
      <c r="AE883" s="583">
        <v>42735</v>
      </c>
      <c r="AF883" s="566" t="s">
        <v>2498</v>
      </c>
      <c r="AG883" s="566" t="s">
        <v>1626</v>
      </c>
      <c r="AH883" s="356" t="s">
        <v>2607</v>
      </c>
    </row>
    <row r="884" spans="1:34" s="594" customFormat="1" ht="111" customHeight="1">
      <c r="A884" s="587" t="s">
        <v>2651</v>
      </c>
      <c r="B884" s="574" t="s">
        <v>2652</v>
      </c>
      <c r="C884" s="587" t="s">
        <v>2653</v>
      </c>
      <c r="D884" s="697" t="s">
        <v>2654</v>
      </c>
      <c r="E884" s="573" t="s">
        <v>1886</v>
      </c>
      <c r="F884" s="587" t="s">
        <v>946</v>
      </c>
      <c r="G884" s="622" t="s">
        <v>2642</v>
      </c>
      <c r="H884" s="698">
        <v>0</v>
      </c>
      <c r="I884" s="698">
        <v>0</v>
      </c>
      <c r="J884" s="698">
        <v>0</v>
      </c>
      <c r="K884" s="702">
        <v>0</v>
      </c>
      <c r="L884" s="698">
        <v>0</v>
      </c>
      <c r="M884" s="698">
        <v>0</v>
      </c>
      <c r="N884" s="698">
        <v>0</v>
      </c>
      <c r="O884" s="702">
        <v>0</v>
      </c>
      <c r="P884" s="698">
        <v>0</v>
      </c>
      <c r="Q884" s="698">
        <v>0</v>
      </c>
      <c r="R884" s="698">
        <v>0</v>
      </c>
      <c r="S884" s="702">
        <v>0</v>
      </c>
      <c r="T884" s="698">
        <v>0</v>
      </c>
      <c r="U884" s="698">
        <v>0</v>
      </c>
      <c r="V884" s="698">
        <v>0</v>
      </c>
      <c r="W884" s="702">
        <v>0</v>
      </c>
      <c r="X884" s="703">
        <v>0</v>
      </c>
      <c r="Y884" s="704">
        <v>5000</v>
      </c>
      <c r="Z884" s="701">
        <v>29401000000</v>
      </c>
      <c r="AA884" s="612" t="s">
        <v>2655</v>
      </c>
      <c r="AB884" s="699">
        <v>621.5</v>
      </c>
      <c r="AC884" s="700">
        <v>42522</v>
      </c>
      <c r="AD884" s="700">
        <v>42522</v>
      </c>
      <c r="AE884" s="700">
        <v>42766</v>
      </c>
      <c r="AF884" s="487" t="s">
        <v>1891</v>
      </c>
      <c r="AG884" s="487" t="s">
        <v>1626</v>
      </c>
      <c r="AH884" s="566" t="s">
        <v>2656</v>
      </c>
    </row>
    <row r="885" spans="1:34" s="584" customFormat="1" ht="79.5" customHeight="1" outlineLevel="1">
      <c r="A885" s="573" t="s">
        <v>2667</v>
      </c>
      <c r="B885" s="574" t="s">
        <v>2585</v>
      </c>
      <c r="C885" s="574" t="s">
        <v>2585</v>
      </c>
      <c r="D885" s="585" t="s">
        <v>2589</v>
      </c>
      <c r="E885" s="576"/>
      <c r="F885" s="573" t="s">
        <v>1546</v>
      </c>
      <c r="G885" s="586" t="s">
        <v>1539</v>
      </c>
      <c r="H885" s="578">
        <v>0</v>
      </c>
      <c r="I885" s="578">
        <v>0</v>
      </c>
      <c r="J885" s="578">
        <v>0</v>
      </c>
      <c r="K885" s="579">
        <v>0</v>
      </c>
      <c r="L885" s="578">
        <v>0</v>
      </c>
      <c r="M885" s="578">
        <v>0</v>
      </c>
      <c r="N885" s="578">
        <v>0</v>
      </c>
      <c r="O885" s="579">
        <v>0</v>
      </c>
      <c r="P885" s="578">
        <v>0</v>
      </c>
      <c r="Q885" s="576">
        <v>0</v>
      </c>
      <c r="R885" s="576">
        <v>0</v>
      </c>
      <c r="S885" s="580">
        <v>0</v>
      </c>
      <c r="T885" s="576">
        <v>0</v>
      </c>
      <c r="U885" s="576">
        <v>0</v>
      </c>
      <c r="V885" s="576">
        <v>0</v>
      </c>
      <c r="W885" s="580">
        <v>0</v>
      </c>
      <c r="X885" s="581">
        <v>0</v>
      </c>
      <c r="Y885" s="581">
        <v>1</v>
      </c>
      <c r="Z885" s="566">
        <v>29401000000</v>
      </c>
      <c r="AA885" s="574" t="s">
        <v>50</v>
      </c>
      <c r="AB885" s="582">
        <v>5000</v>
      </c>
      <c r="AC885" s="583">
        <v>42430</v>
      </c>
      <c r="AD885" s="700">
        <v>42522</v>
      </c>
      <c r="AE885" s="583">
        <v>42735</v>
      </c>
      <c r="AF885" s="566" t="s">
        <v>2498</v>
      </c>
      <c r="AG885" s="566" t="s">
        <v>1626</v>
      </c>
      <c r="AH885" s="356" t="s">
        <v>2668</v>
      </c>
    </row>
    <row r="886" spans="1:256" s="755" customFormat="1" ht="128.25" customHeight="1" outlineLevel="1">
      <c r="A886" s="353" t="s">
        <v>2687</v>
      </c>
      <c r="B886" s="695" t="s">
        <v>2585</v>
      </c>
      <c r="C886" s="695" t="s">
        <v>2585</v>
      </c>
      <c r="D886" s="738" t="s">
        <v>2690</v>
      </c>
      <c r="E886" s="423" t="s">
        <v>2688</v>
      </c>
      <c r="F886" s="739" t="s">
        <v>1546</v>
      </c>
      <c r="G886" s="739" t="s">
        <v>2631</v>
      </c>
      <c r="H886" s="692">
        <v>0</v>
      </c>
      <c r="I886" s="692">
        <v>0</v>
      </c>
      <c r="J886" s="692">
        <v>0</v>
      </c>
      <c r="K886" s="484">
        <v>0</v>
      </c>
      <c r="L886" s="692">
        <v>0</v>
      </c>
      <c r="M886" s="692">
        <v>0</v>
      </c>
      <c r="N886" s="692">
        <v>0</v>
      </c>
      <c r="O886" s="484">
        <v>0</v>
      </c>
      <c r="P886" s="692">
        <v>0</v>
      </c>
      <c r="Q886" s="423">
        <v>0</v>
      </c>
      <c r="R886" s="423">
        <v>0</v>
      </c>
      <c r="S886" s="740">
        <v>0</v>
      </c>
      <c r="T886" s="423">
        <v>0</v>
      </c>
      <c r="U886" s="423">
        <v>0</v>
      </c>
      <c r="V886" s="423">
        <v>0</v>
      </c>
      <c r="W886" s="740">
        <v>0</v>
      </c>
      <c r="X886" s="741">
        <v>0</v>
      </c>
      <c r="Y886" s="741">
        <v>1</v>
      </c>
      <c r="Z886" s="694">
        <v>29401000000</v>
      </c>
      <c r="AA886" s="695" t="s">
        <v>50</v>
      </c>
      <c r="AB886" s="742">
        <v>1993.5</v>
      </c>
      <c r="AC886" s="696">
        <v>42552</v>
      </c>
      <c r="AD886" s="696">
        <v>42583</v>
      </c>
      <c r="AE886" s="696">
        <v>42705</v>
      </c>
      <c r="AF886" s="694" t="s">
        <v>2498</v>
      </c>
      <c r="AG886" s="694" t="s">
        <v>1626</v>
      </c>
      <c r="AH886" s="743" t="s">
        <v>2691</v>
      </c>
      <c r="AI886" s="744"/>
      <c r="AJ886" s="745"/>
      <c r="AK886" s="428"/>
      <c r="AL886" s="746"/>
      <c r="AM886" s="746"/>
      <c r="AN886" s="747"/>
      <c r="AO886" s="747"/>
      <c r="AP886" s="747"/>
      <c r="AQ886" s="748"/>
      <c r="AR886" s="747"/>
      <c r="AS886" s="747"/>
      <c r="AT886" s="747"/>
      <c r="AU886" s="748"/>
      <c r="AV886" s="747"/>
      <c r="AW886" s="428"/>
      <c r="AX886" s="428"/>
      <c r="AY886" s="749"/>
      <c r="AZ886" s="428"/>
      <c r="BA886" s="428"/>
      <c r="BB886" s="428"/>
      <c r="BC886" s="749"/>
      <c r="BD886" s="750"/>
      <c r="BE886" s="750"/>
      <c r="BF886" s="751"/>
      <c r="BG886" s="744"/>
      <c r="BH886" s="752"/>
      <c r="BI886" s="753"/>
      <c r="BJ886" s="753"/>
      <c r="BK886" s="751"/>
      <c r="BL886" s="751"/>
      <c r="BM886" s="754"/>
      <c r="BN886" s="744"/>
      <c r="BO886" s="744"/>
      <c r="BP886" s="745"/>
      <c r="BQ886" s="428"/>
      <c r="BR886" s="746"/>
      <c r="BS886" s="746"/>
      <c r="BT886" s="747"/>
      <c r="BU886" s="747"/>
      <c r="BV886" s="747"/>
      <c r="BW886" s="748"/>
      <c r="BX886" s="747"/>
      <c r="BY886" s="747"/>
      <c r="BZ886" s="747"/>
      <c r="CA886" s="748"/>
      <c r="CB886" s="747"/>
      <c r="CC886" s="428"/>
      <c r="CD886" s="428"/>
      <c r="CE886" s="749"/>
      <c r="CF886" s="428"/>
      <c r="CG886" s="428"/>
      <c r="CH886" s="428"/>
      <c r="CI886" s="749"/>
      <c r="CJ886" s="750"/>
      <c r="CK886" s="750"/>
      <c r="CL886" s="751"/>
      <c r="CM886" s="744"/>
      <c r="CN886" s="752"/>
      <c r="CO886" s="753"/>
      <c r="CP886" s="753"/>
      <c r="CQ886" s="751"/>
      <c r="CR886" s="751"/>
      <c r="CS886" s="754"/>
      <c r="CT886" s="744"/>
      <c r="CU886" s="744"/>
      <c r="CV886" s="745"/>
      <c r="CW886" s="428"/>
      <c r="CX886" s="746"/>
      <c r="CY886" s="746"/>
      <c r="CZ886" s="747"/>
      <c r="DA886" s="747"/>
      <c r="DB886" s="747"/>
      <c r="DC886" s="748"/>
      <c r="DD886" s="747"/>
      <c r="DE886" s="747"/>
      <c r="DF886" s="747"/>
      <c r="DG886" s="748"/>
      <c r="DH886" s="747"/>
      <c r="DI886" s="428"/>
      <c r="DJ886" s="428"/>
      <c r="DK886" s="749"/>
      <c r="DL886" s="428"/>
      <c r="DM886" s="428"/>
      <c r="DN886" s="428"/>
      <c r="DO886" s="749"/>
      <c r="DP886" s="750"/>
      <c r="DQ886" s="750"/>
      <c r="DR886" s="751"/>
      <c r="DS886" s="744"/>
      <c r="DT886" s="752"/>
      <c r="DU886" s="753"/>
      <c r="DV886" s="753"/>
      <c r="DW886" s="751"/>
      <c r="DX886" s="751"/>
      <c r="DY886" s="754"/>
      <c r="DZ886" s="744"/>
      <c r="EA886" s="744"/>
      <c r="EB886" s="745"/>
      <c r="EC886" s="428"/>
      <c r="ED886" s="746"/>
      <c r="EE886" s="746"/>
      <c r="EF886" s="747"/>
      <c r="EG886" s="747"/>
      <c r="EH886" s="747"/>
      <c r="EI886" s="748"/>
      <c r="EJ886" s="747"/>
      <c r="EK886" s="747"/>
      <c r="EL886" s="747"/>
      <c r="EM886" s="748"/>
      <c r="EN886" s="747"/>
      <c r="EO886" s="428"/>
      <c r="EP886" s="428"/>
      <c r="EQ886" s="749"/>
      <c r="ER886" s="428"/>
      <c r="ES886" s="428"/>
      <c r="ET886" s="428"/>
      <c r="EU886" s="749"/>
      <c r="EV886" s="750"/>
      <c r="EW886" s="750"/>
      <c r="EX886" s="751"/>
      <c r="EY886" s="744"/>
      <c r="EZ886" s="752"/>
      <c r="FA886" s="753"/>
      <c r="FB886" s="753"/>
      <c r="FC886" s="751"/>
      <c r="FD886" s="751"/>
      <c r="FE886" s="754"/>
      <c r="FF886" s="744"/>
      <c r="FG886" s="744"/>
      <c r="FH886" s="745"/>
      <c r="FI886" s="428"/>
      <c r="FJ886" s="746"/>
      <c r="FK886" s="746"/>
      <c r="FL886" s="747"/>
      <c r="FM886" s="747"/>
      <c r="FN886" s="747"/>
      <c r="FO886" s="748"/>
      <c r="FP886" s="747"/>
      <c r="FQ886" s="747"/>
      <c r="FR886" s="747"/>
      <c r="FS886" s="748"/>
      <c r="FT886" s="747"/>
      <c r="FU886" s="428"/>
      <c r="FV886" s="428"/>
      <c r="FW886" s="749"/>
      <c r="FX886" s="428"/>
      <c r="FY886" s="428"/>
      <c r="FZ886" s="428"/>
      <c r="GA886" s="749"/>
      <c r="GB886" s="750"/>
      <c r="GC886" s="750"/>
      <c r="GD886" s="751"/>
      <c r="GE886" s="744"/>
      <c r="GF886" s="752"/>
      <c r="GG886" s="753"/>
      <c r="GH886" s="753"/>
      <c r="GI886" s="751"/>
      <c r="GJ886" s="751"/>
      <c r="GK886" s="754"/>
      <c r="GL886" s="744"/>
      <c r="GM886" s="744"/>
      <c r="GN886" s="745"/>
      <c r="GO886" s="428"/>
      <c r="GP886" s="746"/>
      <c r="GQ886" s="746"/>
      <c r="GR886" s="747"/>
      <c r="GS886" s="747"/>
      <c r="GT886" s="747"/>
      <c r="GU886" s="748"/>
      <c r="GV886" s="747"/>
      <c r="GW886" s="747"/>
      <c r="GX886" s="747"/>
      <c r="GY886" s="748"/>
      <c r="GZ886" s="747"/>
      <c r="HA886" s="428"/>
      <c r="HB886" s="428"/>
      <c r="HC886" s="749"/>
      <c r="HD886" s="428"/>
      <c r="HE886" s="428"/>
      <c r="HF886" s="428"/>
      <c r="HG886" s="749"/>
      <c r="HH886" s="750"/>
      <c r="HI886" s="750"/>
      <c r="HJ886" s="751"/>
      <c r="HK886" s="744"/>
      <c r="HL886" s="752"/>
      <c r="HM886" s="753"/>
      <c r="HN886" s="753"/>
      <c r="HO886" s="751"/>
      <c r="HP886" s="751"/>
      <c r="HQ886" s="754"/>
      <c r="HR886" s="744"/>
      <c r="HS886" s="744"/>
      <c r="HT886" s="745"/>
      <c r="HU886" s="428"/>
      <c r="HV886" s="746"/>
      <c r="HW886" s="746"/>
      <c r="HX886" s="747"/>
      <c r="HY886" s="747"/>
      <c r="HZ886" s="747"/>
      <c r="IA886" s="748"/>
      <c r="IB886" s="747"/>
      <c r="IC886" s="747"/>
      <c r="ID886" s="747"/>
      <c r="IE886" s="748"/>
      <c r="IF886" s="747"/>
      <c r="IG886" s="428"/>
      <c r="IH886" s="428"/>
      <c r="II886" s="749"/>
      <c r="IJ886" s="428"/>
      <c r="IK886" s="428"/>
      <c r="IL886" s="428"/>
      <c r="IM886" s="749"/>
      <c r="IN886" s="750"/>
      <c r="IO886" s="750"/>
      <c r="IP886" s="751"/>
      <c r="IQ886" s="744"/>
      <c r="IR886" s="752"/>
      <c r="IS886" s="753"/>
      <c r="IT886" s="753"/>
      <c r="IU886" s="751"/>
      <c r="IV886" s="751"/>
    </row>
    <row r="887" spans="1:256" s="755" customFormat="1" ht="128.25" customHeight="1" outlineLevel="1">
      <c r="A887" s="353" t="s">
        <v>2689</v>
      </c>
      <c r="B887" s="695" t="s">
        <v>2585</v>
      </c>
      <c r="C887" s="695" t="s">
        <v>2585</v>
      </c>
      <c r="D887" s="738" t="s">
        <v>2690</v>
      </c>
      <c r="E887" s="423" t="s">
        <v>2688</v>
      </c>
      <c r="F887" s="739" t="s">
        <v>1546</v>
      </c>
      <c r="G887" s="739" t="s">
        <v>2631</v>
      </c>
      <c r="H887" s="692">
        <v>0</v>
      </c>
      <c r="I887" s="692">
        <v>0</v>
      </c>
      <c r="J887" s="692">
        <v>0</v>
      </c>
      <c r="K887" s="484">
        <v>0</v>
      </c>
      <c r="L887" s="692">
        <v>0</v>
      </c>
      <c r="M887" s="692">
        <v>0</v>
      </c>
      <c r="N887" s="692">
        <v>0</v>
      </c>
      <c r="O887" s="484">
        <v>0</v>
      </c>
      <c r="P887" s="692">
        <v>0</v>
      </c>
      <c r="Q887" s="423">
        <v>0</v>
      </c>
      <c r="R887" s="423">
        <v>0</v>
      </c>
      <c r="S887" s="740">
        <v>0</v>
      </c>
      <c r="T887" s="423">
        <v>0</v>
      </c>
      <c r="U887" s="423">
        <v>0</v>
      </c>
      <c r="V887" s="423">
        <v>0</v>
      </c>
      <c r="W887" s="740">
        <v>0</v>
      </c>
      <c r="X887" s="741">
        <v>0</v>
      </c>
      <c r="Y887" s="741">
        <v>1</v>
      </c>
      <c r="Z887" s="694">
        <v>29401000000</v>
      </c>
      <c r="AA887" s="695" t="s">
        <v>50</v>
      </c>
      <c r="AB887" s="742">
        <v>2101.71</v>
      </c>
      <c r="AC887" s="696">
        <v>42552</v>
      </c>
      <c r="AD887" s="696">
        <v>42583</v>
      </c>
      <c r="AE887" s="696">
        <v>42705</v>
      </c>
      <c r="AF887" s="694" t="s">
        <v>2498</v>
      </c>
      <c r="AG887" s="694" t="s">
        <v>1626</v>
      </c>
      <c r="AH887" s="743" t="s">
        <v>2691</v>
      </c>
      <c r="AI887" s="744"/>
      <c r="AJ887" s="745"/>
      <c r="AK887" s="428"/>
      <c r="AL887" s="746"/>
      <c r="AM887" s="746"/>
      <c r="AN887" s="747"/>
      <c r="AO887" s="747"/>
      <c r="AP887" s="747"/>
      <c r="AQ887" s="748"/>
      <c r="AR887" s="747"/>
      <c r="AS887" s="747"/>
      <c r="AT887" s="747"/>
      <c r="AU887" s="748"/>
      <c r="AV887" s="747"/>
      <c r="AW887" s="428"/>
      <c r="AX887" s="428"/>
      <c r="AY887" s="749"/>
      <c r="AZ887" s="428"/>
      <c r="BA887" s="428"/>
      <c r="BB887" s="428"/>
      <c r="BC887" s="749"/>
      <c r="BD887" s="750"/>
      <c r="BE887" s="750"/>
      <c r="BF887" s="751"/>
      <c r="BG887" s="744"/>
      <c r="BH887" s="752"/>
      <c r="BI887" s="753"/>
      <c r="BJ887" s="753"/>
      <c r="BK887" s="751"/>
      <c r="BL887" s="751"/>
      <c r="BM887" s="754"/>
      <c r="BN887" s="744"/>
      <c r="BO887" s="744"/>
      <c r="BP887" s="745"/>
      <c r="BQ887" s="428"/>
      <c r="BR887" s="746"/>
      <c r="BS887" s="746"/>
      <c r="BT887" s="747"/>
      <c r="BU887" s="747"/>
      <c r="BV887" s="747"/>
      <c r="BW887" s="748"/>
      <c r="BX887" s="747"/>
      <c r="BY887" s="747"/>
      <c r="BZ887" s="747"/>
      <c r="CA887" s="748"/>
      <c r="CB887" s="747"/>
      <c r="CC887" s="428"/>
      <c r="CD887" s="428"/>
      <c r="CE887" s="749"/>
      <c r="CF887" s="428"/>
      <c r="CG887" s="428"/>
      <c r="CH887" s="428"/>
      <c r="CI887" s="749"/>
      <c r="CJ887" s="750"/>
      <c r="CK887" s="750"/>
      <c r="CL887" s="751"/>
      <c r="CM887" s="744"/>
      <c r="CN887" s="752"/>
      <c r="CO887" s="753"/>
      <c r="CP887" s="753"/>
      <c r="CQ887" s="751"/>
      <c r="CR887" s="751"/>
      <c r="CS887" s="754"/>
      <c r="CT887" s="744"/>
      <c r="CU887" s="744"/>
      <c r="CV887" s="745"/>
      <c r="CW887" s="428"/>
      <c r="CX887" s="746"/>
      <c r="CY887" s="746"/>
      <c r="CZ887" s="747"/>
      <c r="DA887" s="747"/>
      <c r="DB887" s="747"/>
      <c r="DC887" s="748"/>
      <c r="DD887" s="747"/>
      <c r="DE887" s="747"/>
      <c r="DF887" s="747"/>
      <c r="DG887" s="748"/>
      <c r="DH887" s="747"/>
      <c r="DI887" s="428"/>
      <c r="DJ887" s="428"/>
      <c r="DK887" s="749"/>
      <c r="DL887" s="428"/>
      <c r="DM887" s="428"/>
      <c r="DN887" s="428"/>
      <c r="DO887" s="749"/>
      <c r="DP887" s="750"/>
      <c r="DQ887" s="750"/>
      <c r="DR887" s="751"/>
      <c r="DS887" s="744"/>
      <c r="DT887" s="752"/>
      <c r="DU887" s="753"/>
      <c r="DV887" s="753"/>
      <c r="DW887" s="751"/>
      <c r="DX887" s="751"/>
      <c r="DY887" s="754"/>
      <c r="DZ887" s="744"/>
      <c r="EA887" s="744"/>
      <c r="EB887" s="745"/>
      <c r="EC887" s="428"/>
      <c r="ED887" s="746"/>
      <c r="EE887" s="746"/>
      <c r="EF887" s="747"/>
      <c r="EG887" s="747"/>
      <c r="EH887" s="747"/>
      <c r="EI887" s="748"/>
      <c r="EJ887" s="747"/>
      <c r="EK887" s="747"/>
      <c r="EL887" s="747"/>
      <c r="EM887" s="748"/>
      <c r="EN887" s="747"/>
      <c r="EO887" s="428"/>
      <c r="EP887" s="428"/>
      <c r="EQ887" s="749"/>
      <c r="ER887" s="428"/>
      <c r="ES887" s="428"/>
      <c r="ET887" s="428"/>
      <c r="EU887" s="749"/>
      <c r="EV887" s="750"/>
      <c r="EW887" s="750"/>
      <c r="EX887" s="751"/>
      <c r="EY887" s="744"/>
      <c r="EZ887" s="752"/>
      <c r="FA887" s="753"/>
      <c r="FB887" s="753"/>
      <c r="FC887" s="751"/>
      <c r="FD887" s="751"/>
      <c r="FE887" s="754"/>
      <c r="FF887" s="744"/>
      <c r="FG887" s="744"/>
      <c r="FH887" s="745"/>
      <c r="FI887" s="428"/>
      <c r="FJ887" s="746"/>
      <c r="FK887" s="746"/>
      <c r="FL887" s="747"/>
      <c r="FM887" s="747"/>
      <c r="FN887" s="747"/>
      <c r="FO887" s="748"/>
      <c r="FP887" s="747"/>
      <c r="FQ887" s="747"/>
      <c r="FR887" s="747"/>
      <c r="FS887" s="748"/>
      <c r="FT887" s="747"/>
      <c r="FU887" s="428"/>
      <c r="FV887" s="428"/>
      <c r="FW887" s="749"/>
      <c r="FX887" s="428"/>
      <c r="FY887" s="428"/>
      <c r="FZ887" s="428"/>
      <c r="GA887" s="749"/>
      <c r="GB887" s="750"/>
      <c r="GC887" s="750"/>
      <c r="GD887" s="751"/>
      <c r="GE887" s="744"/>
      <c r="GF887" s="752"/>
      <c r="GG887" s="753"/>
      <c r="GH887" s="753"/>
      <c r="GI887" s="751"/>
      <c r="GJ887" s="751"/>
      <c r="GK887" s="754"/>
      <c r="GL887" s="744"/>
      <c r="GM887" s="744"/>
      <c r="GN887" s="745"/>
      <c r="GO887" s="428"/>
      <c r="GP887" s="746"/>
      <c r="GQ887" s="746"/>
      <c r="GR887" s="747"/>
      <c r="GS887" s="747"/>
      <c r="GT887" s="747"/>
      <c r="GU887" s="748"/>
      <c r="GV887" s="747"/>
      <c r="GW887" s="747"/>
      <c r="GX887" s="747"/>
      <c r="GY887" s="748"/>
      <c r="GZ887" s="747"/>
      <c r="HA887" s="428"/>
      <c r="HB887" s="428"/>
      <c r="HC887" s="749"/>
      <c r="HD887" s="428"/>
      <c r="HE887" s="428"/>
      <c r="HF887" s="428"/>
      <c r="HG887" s="749"/>
      <c r="HH887" s="750"/>
      <c r="HI887" s="750"/>
      <c r="HJ887" s="751"/>
      <c r="HK887" s="744"/>
      <c r="HL887" s="752"/>
      <c r="HM887" s="753"/>
      <c r="HN887" s="753"/>
      <c r="HO887" s="751"/>
      <c r="HP887" s="751"/>
      <c r="HQ887" s="754"/>
      <c r="HR887" s="744"/>
      <c r="HS887" s="744"/>
      <c r="HT887" s="745"/>
      <c r="HU887" s="428"/>
      <c r="HV887" s="746"/>
      <c r="HW887" s="746"/>
      <c r="HX887" s="747"/>
      <c r="HY887" s="747"/>
      <c r="HZ887" s="747"/>
      <c r="IA887" s="748"/>
      <c r="IB887" s="747"/>
      <c r="IC887" s="747"/>
      <c r="ID887" s="747"/>
      <c r="IE887" s="748"/>
      <c r="IF887" s="747"/>
      <c r="IG887" s="428"/>
      <c r="IH887" s="428"/>
      <c r="II887" s="749"/>
      <c r="IJ887" s="428"/>
      <c r="IK887" s="428"/>
      <c r="IL887" s="428"/>
      <c r="IM887" s="749"/>
      <c r="IN887" s="750"/>
      <c r="IO887" s="750"/>
      <c r="IP887" s="751"/>
      <c r="IQ887" s="744"/>
      <c r="IR887" s="752"/>
      <c r="IS887" s="753"/>
      <c r="IT887" s="753"/>
      <c r="IU887" s="751"/>
      <c r="IV887" s="751"/>
    </row>
    <row r="888" spans="1:256" s="755" customFormat="1" ht="128.25" customHeight="1" outlineLevel="1">
      <c r="A888" s="353" t="s">
        <v>2692</v>
      </c>
      <c r="B888" s="695" t="s">
        <v>2585</v>
      </c>
      <c r="C888" s="695" t="s">
        <v>2585</v>
      </c>
      <c r="D888" s="738" t="s">
        <v>2693</v>
      </c>
      <c r="E888" s="423" t="s">
        <v>2688</v>
      </c>
      <c r="F888" s="739" t="s">
        <v>1546</v>
      </c>
      <c r="G888" s="739" t="s">
        <v>2631</v>
      </c>
      <c r="H888" s="692">
        <v>0</v>
      </c>
      <c r="I888" s="692">
        <v>0</v>
      </c>
      <c r="J888" s="692">
        <v>0</v>
      </c>
      <c r="K888" s="484">
        <v>0</v>
      </c>
      <c r="L888" s="692">
        <v>0</v>
      </c>
      <c r="M888" s="692">
        <v>0</v>
      </c>
      <c r="N888" s="692">
        <v>0</v>
      </c>
      <c r="O888" s="484">
        <v>0</v>
      </c>
      <c r="P888" s="692">
        <v>0</v>
      </c>
      <c r="Q888" s="423">
        <v>0</v>
      </c>
      <c r="R888" s="423">
        <v>0</v>
      </c>
      <c r="S888" s="740">
        <v>0</v>
      </c>
      <c r="T888" s="423">
        <v>0</v>
      </c>
      <c r="U888" s="423">
        <v>0</v>
      </c>
      <c r="V888" s="423">
        <v>0</v>
      </c>
      <c r="W888" s="740">
        <v>0</v>
      </c>
      <c r="X888" s="741">
        <v>0</v>
      </c>
      <c r="Y888" s="741">
        <v>1</v>
      </c>
      <c r="Z888" s="694">
        <v>29401000000</v>
      </c>
      <c r="AA888" s="695" t="s">
        <v>50</v>
      </c>
      <c r="AB888" s="742">
        <v>5000</v>
      </c>
      <c r="AC888" s="696">
        <v>42583</v>
      </c>
      <c r="AD888" s="696">
        <v>42583</v>
      </c>
      <c r="AE888" s="696">
        <v>42705</v>
      </c>
      <c r="AF888" s="694" t="s">
        <v>2498</v>
      </c>
      <c r="AG888" s="694" t="s">
        <v>1626</v>
      </c>
      <c r="AH888" s="743" t="s">
        <v>2694</v>
      </c>
      <c r="AI888" s="744"/>
      <c r="AJ888" s="745"/>
      <c r="AK888" s="428"/>
      <c r="AL888" s="746"/>
      <c r="AM888" s="746"/>
      <c r="AN888" s="747"/>
      <c r="AO888" s="747"/>
      <c r="AP888" s="747"/>
      <c r="AQ888" s="748"/>
      <c r="AR888" s="747"/>
      <c r="AS888" s="747"/>
      <c r="AT888" s="747"/>
      <c r="AU888" s="748"/>
      <c r="AV888" s="747"/>
      <c r="AW888" s="428"/>
      <c r="AX888" s="428"/>
      <c r="AY888" s="749"/>
      <c r="AZ888" s="428"/>
      <c r="BA888" s="428"/>
      <c r="BB888" s="428"/>
      <c r="BC888" s="749"/>
      <c r="BD888" s="750"/>
      <c r="BE888" s="750"/>
      <c r="BF888" s="751"/>
      <c r="BG888" s="744"/>
      <c r="BH888" s="752"/>
      <c r="BI888" s="753"/>
      <c r="BJ888" s="753"/>
      <c r="BK888" s="751"/>
      <c r="BL888" s="751"/>
      <c r="BM888" s="754"/>
      <c r="BN888" s="744"/>
      <c r="BO888" s="744"/>
      <c r="BP888" s="745"/>
      <c r="BQ888" s="428"/>
      <c r="BR888" s="746"/>
      <c r="BS888" s="746"/>
      <c r="BT888" s="747"/>
      <c r="BU888" s="747"/>
      <c r="BV888" s="747"/>
      <c r="BW888" s="748"/>
      <c r="BX888" s="747"/>
      <c r="BY888" s="747"/>
      <c r="BZ888" s="747"/>
      <c r="CA888" s="748"/>
      <c r="CB888" s="747"/>
      <c r="CC888" s="428"/>
      <c r="CD888" s="428"/>
      <c r="CE888" s="749"/>
      <c r="CF888" s="428"/>
      <c r="CG888" s="428"/>
      <c r="CH888" s="428"/>
      <c r="CI888" s="749"/>
      <c r="CJ888" s="750"/>
      <c r="CK888" s="750"/>
      <c r="CL888" s="751"/>
      <c r="CM888" s="744"/>
      <c r="CN888" s="752"/>
      <c r="CO888" s="753"/>
      <c r="CP888" s="753"/>
      <c r="CQ888" s="751"/>
      <c r="CR888" s="751"/>
      <c r="CS888" s="754"/>
      <c r="CT888" s="744"/>
      <c r="CU888" s="744"/>
      <c r="CV888" s="745"/>
      <c r="CW888" s="428"/>
      <c r="CX888" s="746"/>
      <c r="CY888" s="746"/>
      <c r="CZ888" s="747"/>
      <c r="DA888" s="747"/>
      <c r="DB888" s="747"/>
      <c r="DC888" s="748"/>
      <c r="DD888" s="747"/>
      <c r="DE888" s="747"/>
      <c r="DF888" s="747"/>
      <c r="DG888" s="748"/>
      <c r="DH888" s="747"/>
      <c r="DI888" s="428"/>
      <c r="DJ888" s="428"/>
      <c r="DK888" s="749"/>
      <c r="DL888" s="428"/>
      <c r="DM888" s="428"/>
      <c r="DN888" s="428"/>
      <c r="DO888" s="749"/>
      <c r="DP888" s="750"/>
      <c r="DQ888" s="750"/>
      <c r="DR888" s="751"/>
      <c r="DS888" s="744"/>
      <c r="DT888" s="752"/>
      <c r="DU888" s="753"/>
      <c r="DV888" s="753"/>
      <c r="DW888" s="751"/>
      <c r="DX888" s="751"/>
      <c r="DY888" s="754"/>
      <c r="DZ888" s="744"/>
      <c r="EA888" s="744"/>
      <c r="EB888" s="745"/>
      <c r="EC888" s="428"/>
      <c r="ED888" s="746"/>
      <c r="EE888" s="746"/>
      <c r="EF888" s="747"/>
      <c r="EG888" s="747"/>
      <c r="EH888" s="747"/>
      <c r="EI888" s="748"/>
      <c r="EJ888" s="747"/>
      <c r="EK888" s="747"/>
      <c r="EL888" s="747"/>
      <c r="EM888" s="748"/>
      <c r="EN888" s="747"/>
      <c r="EO888" s="428"/>
      <c r="EP888" s="428"/>
      <c r="EQ888" s="749"/>
      <c r="ER888" s="428"/>
      <c r="ES888" s="428"/>
      <c r="ET888" s="428"/>
      <c r="EU888" s="749"/>
      <c r="EV888" s="750"/>
      <c r="EW888" s="750"/>
      <c r="EX888" s="751"/>
      <c r="EY888" s="744"/>
      <c r="EZ888" s="752"/>
      <c r="FA888" s="753"/>
      <c r="FB888" s="753"/>
      <c r="FC888" s="751"/>
      <c r="FD888" s="751"/>
      <c r="FE888" s="754"/>
      <c r="FF888" s="744"/>
      <c r="FG888" s="744"/>
      <c r="FH888" s="745"/>
      <c r="FI888" s="428"/>
      <c r="FJ888" s="746"/>
      <c r="FK888" s="746"/>
      <c r="FL888" s="747"/>
      <c r="FM888" s="747"/>
      <c r="FN888" s="747"/>
      <c r="FO888" s="748"/>
      <c r="FP888" s="747"/>
      <c r="FQ888" s="747"/>
      <c r="FR888" s="747"/>
      <c r="FS888" s="748"/>
      <c r="FT888" s="747"/>
      <c r="FU888" s="428"/>
      <c r="FV888" s="428"/>
      <c r="FW888" s="749"/>
      <c r="FX888" s="428"/>
      <c r="FY888" s="428"/>
      <c r="FZ888" s="428"/>
      <c r="GA888" s="749"/>
      <c r="GB888" s="750"/>
      <c r="GC888" s="750"/>
      <c r="GD888" s="751"/>
      <c r="GE888" s="744"/>
      <c r="GF888" s="752"/>
      <c r="GG888" s="753"/>
      <c r="GH888" s="753"/>
      <c r="GI888" s="751"/>
      <c r="GJ888" s="751"/>
      <c r="GK888" s="754"/>
      <c r="GL888" s="744"/>
      <c r="GM888" s="744"/>
      <c r="GN888" s="745"/>
      <c r="GO888" s="428"/>
      <c r="GP888" s="746"/>
      <c r="GQ888" s="746"/>
      <c r="GR888" s="747"/>
      <c r="GS888" s="747"/>
      <c r="GT888" s="747"/>
      <c r="GU888" s="748"/>
      <c r="GV888" s="747"/>
      <c r="GW888" s="747"/>
      <c r="GX888" s="747"/>
      <c r="GY888" s="748"/>
      <c r="GZ888" s="747"/>
      <c r="HA888" s="428"/>
      <c r="HB888" s="428"/>
      <c r="HC888" s="749"/>
      <c r="HD888" s="428"/>
      <c r="HE888" s="428"/>
      <c r="HF888" s="428"/>
      <c r="HG888" s="749"/>
      <c r="HH888" s="750"/>
      <c r="HI888" s="750"/>
      <c r="HJ888" s="751"/>
      <c r="HK888" s="744"/>
      <c r="HL888" s="752"/>
      <c r="HM888" s="753"/>
      <c r="HN888" s="753"/>
      <c r="HO888" s="751"/>
      <c r="HP888" s="751"/>
      <c r="HQ888" s="754"/>
      <c r="HR888" s="744"/>
      <c r="HS888" s="744"/>
      <c r="HT888" s="745"/>
      <c r="HU888" s="428"/>
      <c r="HV888" s="746"/>
      <c r="HW888" s="746"/>
      <c r="HX888" s="747"/>
      <c r="HY888" s="747"/>
      <c r="HZ888" s="747"/>
      <c r="IA888" s="748"/>
      <c r="IB888" s="747"/>
      <c r="IC888" s="747"/>
      <c r="ID888" s="747"/>
      <c r="IE888" s="748"/>
      <c r="IF888" s="747"/>
      <c r="IG888" s="428"/>
      <c r="IH888" s="428"/>
      <c r="II888" s="749"/>
      <c r="IJ888" s="428"/>
      <c r="IK888" s="428"/>
      <c r="IL888" s="428"/>
      <c r="IM888" s="749"/>
      <c r="IN888" s="750"/>
      <c r="IO888" s="750"/>
      <c r="IP888" s="751"/>
      <c r="IQ888" s="744"/>
      <c r="IR888" s="752"/>
      <c r="IS888" s="753"/>
      <c r="IT888" s="753"/>
      <c r="IU888" s="751"/>
      <c r="IV888" s="751"/>
    </row>
    <row r="889" spans="1:256" s="755" customFormat="1" ht="128.25" customHeight="1" outlineLevel="1">
      <c r="A889" s="353" t="s">
        <v>2716</v>
      </c>
      <c r="B889" s="695" t="s">
        <v>2585</v>
      </c>
      <c r="C889" s="695" t="s">
        <v>2585</v>
      </c>
      <c r="D889" s="482" t="s">
        <v>2690</v>
      </c>
      <c r="E889" s="423" t="s">
        <v>2688</v>
      </c>
      <c r="F889" s="739" t="s">
        <v>1546</v>
      </c>
      <c r="G889" s="739" t="s">
        <v>2631</v>
      </c>
      <c r="H889" s="692">
        <v>0</v>
      </c>
      <c r="I889" s="692">
        <v>0</v>
      </c>
      <c r="J889" s="692">
        <v>0</v>
      </c>
      <c r="K889" s="484">
        <v>0</v>
      </c>
      <c r="L889" s="692">
        <v>0</v>
      </c>
      <c r="M889" s="692">
        <v>0</v>
      </c>
      <c r="N889" s="692">
        <v>0</v>
      </c>
      <c r="O889" s="484">
        <v>0</v>
      </c>
      <c r="P889" s="692">
        <v>0</v>
      </c>
      <c r="Q889" s="423">
        <v>0</v>
      </c>
      <c r="R889" s="423">
        <v>0</v>
      </c>
      <c r="S889" s="740">
        <v>0</v>
      </c>
      <c r="T889" s="423">
        <v>0</v>
      </c>
      <c r="U889" s="423">
        <v>0</v>
      </c>
      <c r="V889" s="423">
        <v>0</v>
      </c>
      <c r="W889" s="740">
        <v>0</v>
      </c>
      <c r="X889" s="741">
        <v>0</v>
      </c>
      <c r="Y889" s="741">
        <v>1</v>
      </c>
      <c r="Z889" s="694">
        <v>29401000000</v>
      </c>
      <c r="AA889" s="695" t="s">
        <v>50</v>
      </c>
      <c r="AB889" s="742">
        <v>5000</v>
      </c>
      <c r="AC889" s="455">
        <v>42644</v>
      </c>
      <c r="AD889" s="790">
        <v>42644</v>
      </c>
      <c r="AE889" s="737">
        <v>42705</v>
      </c>
      <c r="AF889" s="736" t="s">
        <v>2498</v>
      </c>
      <c r="AG889" s="736" t="s">
        <v>1626</v>
      </c>
      <c r="AH889" s="743"/>
      <c r="AI889" s="744"/>
      <c r="AJ889" s="724"/>
      <c r="AK889" s="428"/>
      <c r="AL889" s="746"/>
      <c r="AM889" s="746"/>
      <c r="AN889" s="747"/>
      <c r="AO889" s="747"/>
      <c r="AP889" s="747"/>
      <c r="AQ889" s="748"/>
      <c r="AR889" s="747"/>
      <c r="AS889" s="747"/>
      <c r="AT889" s="747"/>
      <c r="AU889" s="748"/>
      <c r="AV889" s="747"/>
      <c r="AW889" s="428"/>
      <c r="AX889" s="428"/>
      <c r="AY889" s="749"/>
      <c r="AZ889" s="428"/>
      <c r="BA889" s="428"/>
      <c r="BB889" s="428"/>
      <c r="BC889" s="749"/>
      <c r="BD889" s="750"/>
      <c r="BE889" s="750"/>
      <c r="BF889" s="751"/>
      <c r="BG889" s="744"/>
      <c r="BH889" s="752"/>
      <c r="BI889" s="777"/>
      <c r="BJ889" s="753"/>
      <c r="BK889" s="751"/>
      <c r="BL889" s="751"/>
      <c r="BM889" s="754"/>
      <c r="BN889" s="744"/>
      <c r="BO889" s="744"/>
      <c r="BP889" s="724"/>
      <c r="BQ889" s="428"/>
      <c r="BR889" s="746"/>
      <c r="BS889" s="746"/>
      <c r="BT889" s="747"/>
      <c r="BU889" s="747"/>
      <c r="BV889" s="747"/>
      <c r="BW889" s="748"/>
      <c r="BX889" s="747"/>
      <c r="BY889" s="747"/>
      <c r="BZ889" s="747"/>
      <c r="CA889" s="748"/>
      <c r="CB889" s="747"/>
      <c r="CC889" s="428"/>
      <c r="CD889" s="428"/>
      <c r="CE889" s="749"/>
      <c r="CF889" s="428"/>
      <c r="CG889" s="428"/>
      <c r="CH889" s="428"/>
      <c r="CI889" s="749"/>
      <c r="CJ889" s="750"/>
      <c r="CK889" s="750"/>
      <c r="CL889" s="751"/>
      <c r="CM889" s="744"/>
      <c r="CN889" s="752"/>
      <c r="CO889" s="777"/>
      <c r="CP889" s="753"/>
      <c r="CQ889" s="751"/>
      <c r="CR889" s="751"/>
      <c r="CS889" s="754"/>
      <c r="CT889" s="744"/>
      <c r="CU889" s="744"/>
      <c r="CV889" s="724"/>
      <c r="CW889" s="428"/>
      <c r="CX889" s="746"/>
      <c r="CY889" s="746"/>
      <c r="CZ889" s="747"/>
      <c r="DA889" s="747"/>
      <c r="DB889" s="747"/>
      <c r="DC889" s="748"/>
      <c r="DD889" s="747"/>
      <c r="DE889" s="747"/>
      <c r="DF889" s="747"/>
      <c r="DG889" s="748"/>
      <c r="DH889" s="747"/>
      <c r="DI889" s="428"/>
      <c r="DJ889" s="428"/>
      <c r="DK889" s="749"/>
      <c r="DL889" s="428"/>
      <c r="DM889" s="428"/>
      <c r="DN889" s="428"/>
      <c r="DO889" s="749"/>
      <c r="DP889" s="750"/>
      <c r="DQ889" s="750"/>
      <c r="DR889" s="751"/>
      <c r="DS889" s="744"/>
      <c r="DT889" s="752"/>
      <c r="DU889" s="777"/>
      <c r="DV889" s="753"/>
      <c r="DW889" s="751"/>
      <c r="DX889" s="751"/>
      <c r="DY889" s="754"/>
      <c r="DZ889" s="744"/>
      <c r="EA889" s="744"/>
      <c r="EB889" s="724"/>
      <c r="EC889" s="428"/>
      <c r="ED889" s="746"/>
      <c r="EE889" s="746"/>
      <c r="EF889" s="747"/>
      <c r="EG889" s="747"/>
      <c r="EH889" s="747"/>
      <c r="EI889" s="748"/>
      <c r="EJ889" s="747"/>
      <c r="EK889" s="747"/>
      <c r="EL889" s="747"/>
      <c r="EM889" s="748"/>
      <c r="EN889" s="747"/>
      <c r="EO889" s="428"/>
      <c r="EP889" s="428"/>
      <c r="EQ889" s="749"/>
      <c r="ER889" s="428"/>
      <c r="ES889" s="428"/>
      <c r="ET889" s="428"/>
      <c r="EU889" s="749"/>
      <c r="EV889" s="750"/>
      <c r="EW889" s="750"/>
      <c r="EX889" s="751"/>
      <c r="EY889" s="744"/>
      <c r="EZ889" s="752"/>
      <c r="FA889" s="777"/>
      <c r="FB889" s="753"/>
      <c r="FC889" s="751"/>
      <c r="FD889" s="751"/>
      <c r="FE889" s="754"/>
      <c r="FF889" s="744"/>
      <c r="FG889" s="744"/>
      <c r="FH889" s="724"/>
      <c r="FI889" s="428"/>
      <c r="FJ889" s="746"/>
      <c r="FK889" s="746"/>
      <c r="FL889" s="747"/>
      <c r="FM889" s="747"/>
      <c r="FN889" s="747"/>
      <c r="FO889" s="748"/>
      <c r="FP889" s="747"/>
      <c r="FQ889" s="747"/>
      <c r="FR889" s="747"/>
      <c r="FS889" s="748"/>
      <c r="FT889" s="747"/>
      <c r="FU889" s="428"/>
      <c r="FV889" s="428"/>
      <c r="FW889" s="749"/>
      <c r="FX889" s="428"/>
      <c r="FY889" s="428"/>
      <c r="FZ889" s="428"/>
      <c r="GA889" s="749"/>
      <c r="GB889" s="750"/>
      <c r="GC889" s="750"/>
      <c r="GD889" s="751"/>
      <c r="GE889" s="744"/>
      <c r="GF889" s="752"/>
      <c r="GG889" s="777"/>
      <c r="GH889" s="753"/>
      <c r="GI889" s="751"/>
      <c r="GJ889" s="751"/>
      <c r="GK889" s="754"/>
      <c r="GL889" s="744"/>
      <c r="GM889" s="744"/>
      <c r="GN889" s="724"/>
      <c r="GO889" s="428"/>
      <c r="GP889" s="746"/>
      <c r="GQ889" s="746"/>
      <c r="GR889" s="747"/>
      <c r="GS889" s="747"/>
      <c r="GT889" s="747"/>
      <c r="GU889" s="748"/>
      <c r="GV889" s="747"/>
      <c r="GW889" s="747"/>
      <c r="GX889" s="747"/>
      <c r="GY889" s="748"/>
      <c r="GZ889" s="747"/>
      <c r="HA889" s="428"/>
      <c r="HB889" s="428"/>
      <c r="HC889" s="749"/>
      <c r="HD889" s="428"/>
      <c r="HE889" s="428"/>
      <c r="HF889" s="428"/>
      <c r="HG889" s="749"/>
      <c r="HH889" s="750"/>
      <c r="HI889" s="750"/>
      <c r="HJ889" s="751"/>
      <c r="HK889" s="744"/>
      <c r="HL889" s="752"/>
      <c r="HM889" s="777"/>
      <c r="HN889" s="753"/>
      <c r="HO889" s="751"/>
      <c r="HP889" s="751"/>
      <c r="HQ889" s="754"/>
      <c r="HR889" s="744"/>
      <c r="HS889" s="744"/>
      <c r="HT889" s="724"/>
      <c r="HU889" s="428"/>
      <c r="HV889" s="746"/>
      <c r="HW889" s="746"/>
      <c r="HX889" s="747"/>
      <c r="HY889" s="747"/>
      <c r="HZ889" s="747"/>
      <c r="IA889" s="748"/>
      <c r="IB889" s="747"/>
      <c r="IC889" s="747"/>
      <c r="ID889" s="747"/>
      <c r="IE889" s="748"/>
      <c r="IF889" s="747"/>
      <c r="IG889" s="428"/>
      <c r="IH889" s="428"/>
      <c r="II889" s="749"/>
      <c r="IJ889" s="428"/>
      <c r="IK889" s="428"/>
      <c r="IL889" s="428"/>
      <c r="IM889" s="749"/>
      <c r="IN889" s="750"/>
      <c r="IO889" s="750"/>
      <c r="IP889" s="751"/>
      <c r="IQ889" s="744"/>
      <c r="IR889" s="752"/>
      <c r="IS889" s="777"/>
      <c r="IT889" s="753"/>
      <c r="IU889" s="751"/>
      <c r="IV889" s="751"/>
    </row>
    <row r="890" spans="1:256" s="755" customFormat="1" ht="128.25" customHeight="1" outlineLevel="1">
      <c r="A890" s="353" t="s">
        <v>2731</v>
      </c>
      <c r="B890" s="695" t="s">
        <v>2585</v>
      </c>
      <c r="C890" s="695" t="s">
        <v>2585</v>
      </c>
      <c r="D890" s="337" t="s">
        <v>2690</v>
      </c>
      <c r="E890" s="338" t="s">
        <v>1886</v>
      </c>
      <c r="F890" s="312">
        <v>168</v>
      </c>
      <c r="G890" s="312" t="s">
        <v>405</v>
      </c>
      <c r="H890" s="339">
        <v>0</v>
      </c>
      <c r="I890" s="339">
        <v>0</v>
      </c>
      <c r="J890" s="339">
        <v>0</v>
      </c>
      <c r="K890" s="484">
        <v>0</v>
      </c>
      <c r="L890" s="339">
        <v>0</v>
      </c>
      <c r="M890" s="339">
        <v>0</v>
      </c>
      <c r="N890" s="339">
        <v>0</v>
      </c>
      <c r="O890" s="484">
        <v>0</v>
      </c>
      <c r="P890" s="339">
        <v>0</v>
      </c>
      <c r="Q890" s="339">
        <v>0</v>
      </c>
      <c r="R890" s="339">
        <v>0</v>
      </c>
      <c r="S890" s="484">
        <v>0</v>
      </c>
      <c r="T890" s="339">
        <v>0</v>
      </c>
      <c r="U890" s="339">
        <v>0</v>
      </c>
      <c r="V890" s="339">
        <v>0</v>
      </c>
      <c r="W890" s="484">
        <v>0</v>
      </c>
      <c r="X890" s="399">
        <v>0</v>
      </c>
      <c r="Y890" s="399">
        <v>1</v>
      </c>
      <c r="Z890" s="341">
        <v>29401000000</v>
      </c>
      <c r="AA890" s="312" t="s">
        <v>50</v>
      </c>
      <c r="AB890" s="342">
        <v>5000</v>
      </c>
      <c r="AC890" s="343">
        <v>42675</v>
      </c>
      <c r="AD890" s="805">
        <v>42675</v>
      </c>
      <c r="AE890" s="805">
        <v>42735</v>
      </c>
      <c r="AF890" s="806" t="s">
        <v>1891</v>
      </c>
      <c r="AG890" s="806" t="s">
        <v>1626</v>
      </c>
      <c r="AH890" s="743" t="s">
        <v>2742</v>
      </c>
      <c r="AI890" s="744"/>
      <c r="AJ890" s="634"/>
      <c r="AK890" s="772"/>
      <c r="AL890" s="382"/>
      <c r="AM890" s="382"/>
      <c r="AN890" s="773"/>
      <c r="AO890" s="773"/>
      <c r="AP890" s="773"/>
      <c r="AQ890" s="748"/>
      <c r="AR890" s="773"/>
      <c r="AS890" s="773"/>
      <c r="AT890" s="773"/>
      <c r="AU890" s="748"/>
      <c r="AV890" s="773"/>
      <c r="AW890" s="773"/>
      <c r="AX890" s="773"/>
      <c r="AY890" s="748"/>
      <c r="AZ890" s="773"/>
      <c r="BA890" s="773"/>
      <c r="BB890" s="773"/>
      <c r="BC890" s="748"/>
      <c r="BD890" s="690"/>
      <c r="BE890" s="690"/>
      <c r="BF890" s="775"/>
      <c r="BG890" s="382"/>
      <c r="BH890" s="438"/>
      <c r="BI890" s="439"/>
      <c r="BJ890" s="439"/>
      <c r="BK890" s="429"/>
      <c r="BL890" s="429"/>
      <c r="BM890" s="754"/>
      <c r="BN890" s="744"/>
      <c r="BO890" s="744"/>
      <c r="BP890" s="634"/>
      <c r="BQ890" s="772"/>
      <c r="BR890" s="382"/>
      <c r="BS890" s="382"/>
      <c r="BT890" s="773"/>
      <c r="BU890" s="773"/>
      <c r="BV890" s="773"/>
      <c r="BW890" s="748"/>
      <c r="BX890" s="773"/>
      <c r="BY890" s="773"/>
      <c r="BZ890" s="773"/>
      <c r="CA890" s="748"/>
      <c r="CB890" s="773"/>
      <c r="CC890" s="773"/>
      <c r="CD890" s="773"/>
      <c r="CE890" s="748"/>
      <c r="CF890" s="773"/>
      <c r="CG890" s="773"/>
      <c r="CH890" s="773"/>
      <c r="CI890" s="748"/>
      <c r="CJ890" s="690"/>
      <c r="CK890" s="690"/>
      <c r="CL890" s="775"/>
      <c r="CM890" s="382"/>
      <c r="CN890" s="438"/>
      <c r="CO890" s="439"/>
      <c r="CP890" s="439"/>
      <c r="CQ890" s="429"/>
      <c r="CR890" s="429"/>
      <c r="CS890" s="754"/>
      <c r="CT890" s="744"/>
      <c r="CU890" s="744"/>
      <c r="CV890" s="634"/>
      <c r="CW890" s="772"/>
      <c r="CX890" s="382"/>
      <c r="CY890" s="382"/>
      <c r="CZ890" s="773"/>
      <c r="DA890" s="773"/>
      <c r="DB890" s="773"/>
      <c r="DC890" s="748"/>
      <c r="DD890" s="773"/>
      <c r="DE890" s="773"/>
      <c r="DF890" s="773"/>
      <c r="DG890" s="748"/>
      <c r="DH890" s="773"/>
      <c r="DI890" s="773"/>
      <c r="DJ890" s="773"/>
      <c r="DK890" s="748"/>
      <c r="DL890" s="773"/>
      <c r="DM890" s="773"/>
      <c r="DN890" s="773"/>
      <c r="DO890" s="748"/>
      <c r="DP890" s="690"/>
      <c r="DQ890" s="690"/>
      <c r="DR890" s="775"/>
      <c r="DS890" s="382"/>
      <c r="DT890" s="438"/>
      <c r="DU890" s="439"/>
      <c r="DV890" s="439"/>
      <c r="DW890" s="429"/>
      <c r="DX890" s="429"/>
      <c r="DY890" s="754"/>
      <c r="DZ890" s="744"/>
      <c r="EA890" s="744"/>
      <c r="EB890" s="634"/>
      <c r="EC890" s="772"/>
      <c r="ED890" s="382"/>
      <c r="EE890" s="382"/>
      <c r="EF890" s="773"/>
      <c r="EG890" s="773"/>
      <c r="EH890" s="773"/>
      <c r="EI890" s="748"/>
      <c r="EJ890" s="773"/>
      <c r="EK890" s="773"/>
      <c r="EL890" s="773"/>
      <c r="EM890" s="748"/>
      <c r="EN890" s="773"/>
      <c r="EO890" s="773"/>
      <c r="EP890" s="773"/>
      <c r="EQ890" s="748"/>
      <c r="ER890" s="773"/>
      <c r="ES890" s="773"/>
      <c r="ET890" s="773"/>
      <c r="EU890" s="748"/>
      <c r="EV890" s="690"/>
      <c r="EW890" s="690"/>
      <c r="EX890" s="775"/>
      <c r="EY890" s="382"/>
      <c r="EZ890" s="438"/>
      <c r="FA890" s="439"/>
      <c r="FB890" s="439"/>
      <c r="FC890" s="429"/>
      <c r="FD890" s="429"/>
      <c r="FE890" s="754"/>
      <c r="FF890" s="744"/>
      <c r="FG890" s="744"/>
      <c r="FH890" s="634"/>
      <c r="FI890" s="772"/>
      <c r="FJ890" s="382"/>
      <c r="FK890" s="382"/>
      <c r="FL890" s="773"/>
      <c r="FM890" s="773"/>
      <c r="FN890" s="773"/>
      <c r="FO890" s="748"/>
      <c r="FP890" s="773"/>
      <c r="FQ890" s="773"/>
      <c r="FR890" s="773"/>
      <c r="FS890" s="748"/>
      <c r="FT890" s="773"/>
      <c r="FU890" s="773"/>
      <c r="FV890" s="773"/>
      <c r="FW890" s="748"/>
      <c r="FX890" s="773"/>
      <c r="FY890" s="773"/>
      <c r="FZ890" s="773"/>
      <c r="GA890" s="748"/>
      <c r="GB890" s="690"/>
      <c r="GC890" s="690"/>
      <c r="GD890" s="775"/>
      <c r="GE890" s="382"/>
      <c r="GF890" s="438"/>
      <c r="GG890" s="439"/>
      <c r="GH890" s="439"/>
      <c r="GI890" s="429"/>
      <c r="GJ890" s="429"/>
      <c r="GK890" s="754"/>
      <c r="GL890" s="744"/>
      <c r="GM890" s="744"/>
      <c r="GN890" s="634"/>
      <c r="GO890" s="772"/>
      <c r="GP890" s="382"/>
      <c r="GQ890" s="382"/>
      <c r="GR890" s="773"/>
      <c r="GS890" s="773"/>
      <c r="GT890" s="773"/>
      <c r="GU890" s="748"/>
      <c r="GV890" s="773"/>
      <c r="GW890" s="773"/>
      <c r="GX890" s="773"/>
      <c r="GY890" s="748"/>
      <c r="GZ890" s="773"/>
      <c r="HA890" s="773"/>
      <c r="HB890" s="773"/>
      <c r="HC890" s="748"/>
      <c r="HD890" s="773"/>
      <c r="HE890" s="773"/>
      <c r="HF890" s="773"/>
      <c r="HG890" s="748"/>
      <c r="HH890" s="690"/>
      <c r="HI890" s="690"/>
      <c r="HJ890" s="775"/>
      <c r="HK890" s="382"/>
      <c r="HL890" s="438"/>
      <c r="HM890" s="439"/>
      <c r="HN890" s="439"/>
      <c r="HO890" s="429"/>
      <c r="HP890" s="429"/>
      <c r="HQ890" s="754"/>
      <c r="HR890" s="744"/>
      <c r="HS890" s="744"/>
      <c r="HT890" s="634"/>
      <c r="HU890" s="772"/>
      <c r="HV890" s="382"/>
      <c r="HW890" s="382"/>
      <c r="HX890" s="773"/>
      <c r="HY890" s="773"/>
      <c r="HZ890" s="773"/>
      <c r="IA890" s="748"/>
      <c r="IB890" s="773"/>
      <c r="IC890" s="773"/>
      <c r="ID890" s="773"/>
      <c r="IE890" s="748"/>
      <c r="IF890" s="773"/>
      <c r="IG890" s="773"/>
      <c r="IH890" s="773"/>
      <c r="II890" s="748"/>
      <c r="IJ890" s="773"/>
      <c r="IK890" s="773"/>
      <c r="IL890" s="773"/>
      <c r="IM890" s="748"/>
      <c r="IN890" s="690"/>
      <c r="IO890" s="690"/>
      <c r="IP890" s="775"/>
      <c r="IQ890" s="382"/>
      <c r="IR890" s="438"/>
      <c r="IS890" s="439"/>
      <c r="IT890" s="439"/>
      <c r="IU890" s="429"/>
      <c r="IV890" s="429"/>
    </row>
    <row r="891" spans="1:34" s="1" customFormat="1" ht="18.75">
      <c r="A891" s="23" t="s">
        <v>1514</v>
      </c>
      <c r="B891" s="24"/>
      <c r="C891" s="23"/>
      <c r="D891" s="182" t="s">
        <v>1549</v>
      </c>
      <c r="E891" s="24"/>
      <c r="F891" s="24"/>
      <c r="G891" s="24"/>
      <c r="H891" s="25"/>
      <c r="I891" s="25"/>
      <c r="J891" s="25"/>
      <c r="K891" s="228">
        <v>0</v>
      </c>
      <c r="L891" s="25"/>
      <c r="M891" s="25"/>
      <c r="N891" s="25"/>
      <c r="O891" s="228">
        <v>0</v>
      </c>
      <c r="P891" s="25"/>
      <c r="Q891" s="25"/>
      <c r="R891" s="25"/>
      <c r="S891" s="228">
        <v>0</v>
      </c>
      <c r="T891" s="25"/>
      <c r="U891" s="25"/>
      <c r="V891" s="25"/>
      <c r="W891" s="228">
        <v>0</v>
      </c>
      <c r="X891" s="26"/>
      <c r="Y891" s="540">
        <v>0</v>
      </c>
      <c r="Z891" s="119"/>
      <c r="AA891" s="119"/>
      <c r="AB891" s="277">
        <f>SUM(AB892:AB932)</f>
        <v>114420.925</v>
      </c>
      <c r="AC891" s="28"/>
      <c r="AD891" s="29"/>
      <c r="AE891" s="29"/>
      <c r="AF891" s="27"/>
      <c r="AG891" s="27"/>
      <c r="AH891" s="322"/>
    </row>
    <row r="892" spans="1:34" s="1" customFormat="1" ht="47.25" customHeight="1">
      <c r="A892" s="38" t="s">
        <v>1516</v>
      </c>
      <c r="B892" s="66" t="s">
        <v>1551</v>
      </c>
      <c r="C892" s="38" t="s">
        <v>1552</v>
      </c>
      <c r="D892" s="187" t="s">
        <v>1553</v>
      </c>
      <c r="E892" s="131"/>
      <c r="F892" s="131"/>
      <c r="G892" s="131"/>
      <c r="H892" s="42"/>
      <c r="I892" s="42"/>
      <c r="J892" s="42"/>
      <c r="K892" s="222">
        <v>0</v>
      </c>
      <c r="L892" s="42"/>
      <c r="M892" s="42"/>
      <c r="N892" s="42"/>
      <c r="O892" s="222">
        <v>0</v>
      </c>
      <c r="P892" s="42"/>
      <c r="Q892" s="42"/>
      <c r="R892" s="42"/>
      <c r="S892" s="222">
        <v>0</v>
      </c>
      <c r="T892" s="42"/>
      <c r="U892" s="42"/>
      <c r="V892" s="42"/>
      <c r="W892" s="222">
        <v>0</v>
      </c>
      <c r="X892" s="43">
        <v>0</v>
      </c>
      <c r="Y892" s="542">
        <v>0</v>
      </c>
      <c r="Z892" s="44"/>
      <c r="AA892" s="44"/>
      <c r="AB892" s="83"/>
      <c r="AC892" s="65"/>
      <c r="AD892" s="45"/>
      <c r="AE892" s="45"/>
      <c r="AF892" s="44"/>
      <c r="AG892" s="44"/>
      <c r="AH892" s="63"/>
    </row>
    <row r="893" spans="1:34" s="315" customFormat="1" ht="98.25" customHeight="1">
      <c r="A893" s="300" t="s">
        <v>2358</v>
      </c>
      <c r="B893" s="302" t="s">
        <v>2356</v>
      </c>
      <c r="C893" s="300" t="s">
        <v>1945</v>
      </c>
      <c r="D893" s="314" t="s">
        <v>2355</v>
      </c>
      <c r="E893" s="301" t="s">
        <v>1886</v>
      </c>
      <c r="F893" s="302" t="s">
        <v>1546</v>
      </c>
      <c r="G893" s="302" t="s">
        <v>1947</v>
      </c>
      <c r="H893" s="303">
        <v>1</v>
      </c>
      <c r="I893" s="303">
        <v>1</v>
      </c>
      <c r="J893" s="303">
        <v>1</v>
      </c>
      <c r="K893" s="304">
        <v>3</v>
      </c>
      <c r="L893" s="303">
        <v>1</v>
      </c>
      <c r="M893" s="303">
        <v>1</v>
      </c>
      <c r="N893" s="303">
        <v>1</v>
      </c>
      <c r="O893" s="304">
        <v>3</v>
      </c>
      <c r="P893" s="303">
        <v>1</v>
      </c>
      <c r="Q893" s="303">
        <v>1</v>
      </c>
      <c r="R893" s="303">
        <v>1</v>
      </c>
      <c r="S893" s="305">
        <v>3</v>
      </c>
      <c r="T893" s="303">
        <v>1</v>
      </c>
      <c r="U893" s="303">
        <v>1</v>
      </c>
      <c r="V893" s="303">
        <v>0</v>
      </c>
      <c r="W893" s="305">
        <v>2</v>
      </c>
      <c r="X893" s="306">
        <v>11</v>
      </c>
      <c r="Y893" s="543">
        <v>0</v>
      </c>
      <c r="Z893" s="307">
        <v>29401000000</v>
      </c>
      <c r="AA893" s="308" t="s">
        <v>50</v>
      </c>
      <c r="AB893" s="309">
        <v>4624.13</v>
      </c>
      <c r="AC893" s="310">
        <v>42005</v>
      </c>
      <c r="AD893" s="310">
        <v>42036</v>
      </c>
      <c r="AE893" s="311">
        <v>42309</v>
      </c>
      <c r="AF893" s="312" t="s">
        <v>1891</v>
      </c>
      <c r="AG893" s="313" t="s">
        <v>1626</v>
      </c>
      <c r="AH893" s="69" t="s">
        <v>2365</v>
      </c>
    </row>
    <row r="894" spans="1:34" s="315" customFormat="1" ht="111" customHeight="1">
      <c r="A894" s="300" t="s">
        <v>2359</v>
      </c>
      <c r="B894" s="302" t="s">
        <v>2356</v>
      </c>
      <c r="C894" s="300" t="s">
        <v>1945</v>
      </c>
      <c r="D894" s="314" t="s">
        <v>2357</v>
      </c>
      <c r="E894" s="301" t="s">
        <v>1886</v>
      </c>
      <c r="F894" s="302" t="s">
        <v>1546</v>
      </c>
      <c r="G894" s="302" t="s">
        <v>1947</v>
      </c>
      <c r="H894" s="303">
        <v>1</v>
      </c>
      <c r="I894" s="303">
        <v>1</v>
      </c>
      <c r="J894" s="303">
        <v>1</v>
      </c>
      <c r="K894" s="304">
        <v>3</v>
      </c>
      <c r="L894" s="303">
        <v>1</v>
      </c>
      <c r="M894" s="303">
        <v>1</v>
      </c>
      <c r="N894" s="303">
        <v>1</v>
      </c>
      <c r="O894" s="304">
        <v>3</v>
      </c>
      <c r="P894" s="303">
        <v>1</v>
      </c>
      <c r="Q894" s="303">
        <v>1</v>
      </c>
      <c r="R894" s="303">
        <v>1</v>
      </c>
      <c r="S894" s="305">
        <v>3</v>
      </c>
      <c r="T894" s="303">
        <v>1</v>
      </c>
      <c r="U894" s="303">
        <v>1</v>
      </c>
      <c r="V894" s="303">
        <v>0</v>
      </c>
      <c r="W894" s="305">
        <v>2</v>
      </c>
      <c r="X894" s="306">
        <v>11</v>
      </c>
      <c r="Y894" s="543">
        <v>0</v>
      </c>
      <c r="Z894" s="307">
        <v>29401000000</v>
      </c>
      <c r="AA894" s="308" t="s">
        <v>50</v>
      </c>
      <c r="AB894" s="309">
        <v>10743.12</v>
      </c>
      <c r="AC894" s="310">
        <v>42005</v>
      </c>
      <c r="AD894" s="310">
        <v>42036</v>
      </c>
      <c r="AE894" s="311">
        <v>42309</v>
      </c>
      <c r="AF894" s="312" t="s">
        <v>1891</v>
      </c>
      <c r="AG894" s="313" t="s">
        <v>1626</v>
      </c>
      <c r="AH894" s="69" t="s">
        <v>2365</v>
      </c>
    </row>
    <row r="895" spans="1:34" s="614" customFormat="1" ht="147.75" customHeight="1" outlineLevel="1">
      <c r="A895" s="573" t="s">
        <v>2593</v>
      </c>
      <c r="B895" s="606" t="s">
        <v>2594</v>
      </c>
      <c r="C895" s="606">
        <v>68</v>
      </c>
      <c r="D895" s="607" t="s">
        <v>2595</v>
      </c>
      <c r="E895" s="608"/>
      <c r="F895" s="609" t="s">
        <v>1546</v>
      </c>
      <c r="G895" s="586" t="s">
        <v>1539</v>
      </c>
      <c r="H895" s="610">
        <v>0</v>
      </c>
      <c r="I895" s="610">
        <v>0</v>
      </c>
      <c r="J895" s="610">
        <v>0</v>
      </c>
      <c r="K895" s="615">
        <v>0</v>
      </c>
      <c r="L895" s="610">
        <v>0</v>
      </c>
      <c r="M895" s="610">
        <v>0</v>
      </c>
      <c r="N895" s="610">
        <v>0</v>
      </c>
      <c r="O895" s="615">
        <v>0</v>
      </c>
      <c r="P895" s="610">
        <v>0</v>
      </c>
      <c r="Q895" s="608">
        <v>0</v>
      </c>
      <c r="R895" s="608">
        <v>0</v>
      </c>
      <c r="S895" s="616">
        <v>0</v>
      </c>
      <c r="T895" s="608">
        <v>0</v>
      </c>
      <c r="U895" s="608">
        <v>0</v>
      </c>
      <c r="V895" s="608">
        <v>0</v>
      </c>
      <c r="W895" s="616">
        <v>0</v>
      </c>
      <c r="X895" s="581">
        <v>0</v>
      </c>
      <c r="Y895" s="617">
        <v>12</v>
      </c>
      <c r="Z895" s="611">
        <v>29401000000</v>
      </c>
      <c r="AA895" s="612" t="s">
        <v>50</v>
      </c>
      <c r="AB895" s="606" t="s">
        <v>2597</v>
      </c>
      <c r="AC895" s="613" t="s">
        <v>2596</v>
      </c>
      <c r="AD895" s="613">
        <v>42430</v>
      </c>
      <c r="AE895" s="613">
        <v>47847</v>
      </c>
      <c r="AF895" s="611" t="s">
        <v>2498</v>
      </c>
      <c r="AG895" s="566" t="s">
        <v>1626</v>
      </c>
      <c r="AH895" s="356" t="s">
        <v>2607</v>
      </c>
    </row>
    <row r="896" spans="1:34" s="614" customFormat="1" ht="112.5" customHeight="1" outlineLevel="1">
      <c r="A896" s="573" t="s">
        <v>2627</v>
      </c>
      <c r="B896" s="612" t="s">
        <v>2628</v>
      </c>
      <c r="C896" s="612" t="s">
        <v>2629</v>
      </c>
      <c r="D896" s="607" t="s">
        <v>2630</v>
      </c>
      <c r="E896" s="608"/>
      <c r="F896" s="609" t="s">
        <v>1546</v>
      </c>
      <c r="G896" s="609" t="s">
        <v>2631</v>
      </c>
      <c r="H896" s="610">
        <v>0</v>
      </c>
      <c r="I896" s="610">
        <v>0</v>
      </c>
      <c r="J896" s="610">
        <v>0</v>
      </c>
      <c r="K896" s="579">
        <v>0</v>
      </c>
      <c r="L896" s="610">
        <v>0</v>
      </c>
      <c r="M896" s="610">
        <v>0</v>
      </c>
      <c r="N896" s="610">
        <v>0</v>
      </c>
      <c r="O896" s="579">
        <v>0</v>
      </c>
      <c r="P896" s="610">
        <v>0</v>
      </c>
      <c r="Q896" s="608">
        <v>0</v>
      </c>
      <c r="R896" s="608">
        <v>0</v>
      </c>
      <c r="S896" s="580">
        <v>0</v>
      </c>
      <c r="T896" s="608">
        <v>0</v>
      </c>
      <c r="U896" s="608">
        <v>0</v>
      </c>
      <c r="V896" s="608">
        <v>0</v>
      </c>
      <c r="W896" s="580">
        <v>0</v>
      </c>
      <c r="X896" s="581">
        <v>0</v>
      </c>
      <c r="Y896" s="581">
        <v>11</v>
      </c>
      <c r="Z896" s="611">
        <v>29401000000</v>
      </c>
      <c r="AA896" s="612" t="s">
        <v>50</v>
      </c>
      <c r="AB896" s="653">
        <v>11212.56</v>
      </c>
      <c r="AC896" s="613">
        <v>42491</v>
      </c>
      <c r="AD896" s="613">
        <v>42491</v>
      </c>
      <c r="AE896" s="613">
        <v>42704</v>
      </c>
      <c r="AF896" s="611" t="s">
        <v>2498</v>
      </c>
      <c r="AG896" s="611" t="s">
        <v>1626</v>
      </c>
      <c r="AH896" s="566" t="s">
        <v>2626</v>
      </c>
    </row>
    <row r="897" spans="1:34" s="614" customFormat="1" ht="116.25" customHeight="1" outlineLevel="1">
      <c r="A897" s="573" t="s">
        <v>2632</v>
      </c>
      <c r="B897" s="612" t="s">
        <v>2628</v>
      </c>
      <c r="C897" s="612" t="s">
        <v>2629</v>
      </c>
      <c r="D897" s="607" t="s">
        <v>2633</v>
      </c>
      <c r="E897" s="608"/>
      <c r="F897" s="609" t="s">
        <v>1546</v>
      </c>
      <c r="G897" s="609" t="s">
        <v>2631</v>
      </c>
      <c r="H897" s="610">
        <v>0</v>
      </c>
      <c r="I897" s="610">
        <v>0</v>
      </c>
      <c r="J897" s="610">
        <v>0</v>
      </c>
      <c r="K897" s="579">
        <v>0</v>
      </c>
      <c r="L897" s="610">
        <v>0</v>
      </c>
      <c r="M897" s="610">
        <v>0</v>
      </c>
      <c r="N897" s="610">
        <v>0</v>
      </c>
      <c r="O897" s="579">
        <v>0</v>
      </c>
      <c r="P897" s="610">
        <v>0</v>
      </c>
      <c r="Q897" s="608">
        <v>0</v>
      </c>
      <c r="R897" s="608">
        <v>0</v>
      </c>
      <c r="S897" s="580">
        <v>0</v>
      </c>
      <c r="T897" s="608">
        <v>0</v>
      </c>
      <c r="U897" s="608">
        <v>0</v>
      </c>
      <c r="V897" s="608">
        <v>0</v>
      </c>
      <c r="W897" s="580">
        <v>0</v>
      </c>
      <c r="X897" s="581">
        <v>0</v>
      </c>
      <c r="Y897" s="581">
        <v>11</v>
      </c>
      <c r="Z897" s="611">
        <v>29401000000</v>
      </c>
      <c r="AA897" s="612" t="s">
        <v>50</v>
      </c>
      <c r="AB897" s="653">
        <v>4451.07</v>
      </c>
      <c r="AC897" s="613">
        <v>42491</v>
      </c>
      <c r="AD897" s="613">
        <v>42491</v>
      </c>
      <c r="AE897" s="613">
        <v>42704</v>
      </c>
      <c r="AF897" s="611" t="s">
        <v>2498</v>
      </c>
      <c r="AG897" s="611" t="s">
        <v>1626</v>
      </c>
      <c r="AH897" s="566" t="s">
        <v>2626</v>
      </c>
    </row>
    <row r="898" spans="1:34" s="480" customFormat="1" ht="18.75">
      <c r="A898" s="23" t="s">
        <v>1521</v>
      </c>
      <c r="B898" s="477" t="s">
        <v>1555</v>
      </c>
      <c r="C898" s="23" t="s">
        <v>1556</v>
      </c>
      <c r="D898" s="478" t="s">
        <v>1557</v>
      </c>
      <c r="E898" s="479"/>
      <c r="F898" s="479"/>
      <c r="G898" s="479"/>
      <c r="H898" s="25"/>
      <c r="I898" s="25"/>
      <c r="J898" s="25"/>
      <c r="K898" s="25">
        <v>0</v>
      </c>
      <c r="L898" s="25"/>
      <c r="M898" s="25"/>
      <c r="N898" s="25"/>
      <c r="O898" s="25">
        <v>0</v>
      </c>
      <c r="P898" s="25"/>
      <c r="Q898" s="25"/>
      <c r="R898" s="25"/>
      <c r="S898" s="25">
        <v>0</v>
      </c>
      <c r="T898" s="25"/>
      <c r="U898" s="25"/>
      <c r="V898" s="25"/>
      <c r="W898" s="25">
        <v>0</v>
      </c>
      <c r="X898" s="26">
        <v>0</v>
      </c>
      <c r="Y898" s="540">
        <v>0</v>
      </c>
      <c r="Z898" s="27"/>
      <c r="AA898" s="27"/>
      <c r="AB898" s="28"/>
      <c r="AC898" s="28"/>
      <c r="AD898" s="29"/>
      <c r="AE898" s="29"/>
      <c r="AF898" s="27"/>
      <c r="AG898" s="27"/>
      <c r="AH898" s="322"/>
    </row>
    <row r="899" spans="1:34" s="315" customFormat="1" ht="39" customHeight="1">
      <c r="A899" s="300" t="s">
        <v>2366</v>
      </c>
      <c r="B899" s="302" t="s">
        <v>2367</v>
      </c>
      <c r="C899" s="300" t="s">
        <v>2372</v>
      </c>
      <c r="D899" s="314" t="s">
        <v>2368</v>
      </c>
      <c r="E899" s="301" t="s">
        <v>1886</v>
      </c>
      <c r="F899" s="302" t="s">
        <v>1546</v>
      </c>
      <c r="G899" s="302" t="s">
        <v>1947</v>
      </c>
      <c r="H899" s="303">
        <v>0</v>
      </c>
      <c r="I899" s="303">
        <v>1</v>
      </c>
      <c r="J899" s="303">
        <v>1</v>
      </c>
      <c r="K899" s="304">
        <v>2</v>
      </c>
      <c r="L899" s="303">
        <v>1</v>
      </c>
      <c r="M899" s="303">
        <v>1</v>
      </c>
      <c r="N899" s="303">
        <v>1</v>
      </c>
      <c r="O899" s="304">
        <v>3</v>
      </c>
      <c r="P899" s="303">
        <v>1</v>
      </c>
      <c r="Q899" s="303">
        <v>1</v>
      </c>
      <c r="R899" s="303">
        <v>1</v>
      </c>
      <c r="S899" s="305">
        <v>3</v>
      </c>
      <c r="T899" s="303">
        <v>1</v>
      </c>
      <c r="U899" s="303">
        <v>1</v>
      </c>
      <c r="V899" s="303">
        <v>1</v>
      </c>
      <c r="W899" s="305">
        <v>3</v>
      </c>
      <c r="X899" s="306">
        <v>11</v>
      </c>
      <c r="Y899" s="543">
        <v>0</v>
      </c>
      <c r="Z899" s="307">
        <v>29401000000</v>
      </c>
      <c r="AA899" s="308" t="s">
        <v>50</v>
      </c>
      <c r="AB899" s="309">
        <v>1000</v>
      </c>
      <c r="AC899" s="310">
        <v>42036</v>
      </c>
      <c r="AD899" s="310">
        <v>42036</v>
      </c>
      <c r="AE899" s="310">
        <v>42339</v>
      </c>
      <c r="AF899" s="356" t="s">
        <v>1891</v>
      </c>
      <c r="AG899" s="312" t="s">
        <v>1626</v>
      </c>
      <c r="AH899" s="69" t="s">
        <v>2373</v>
      </c>
    </row>
    <row r="900" spans="1:34" s="315" customFormat="1" ht="42.75" customHeight="1">
      <c r="A900" s="300" t="s">
        <v>2369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1</v>
      </c>
      <c r="J900" s="303">
        <v>1</v>
      </c>
      <c r="K900" s="304">
        <v>2</v>
      </c>
      <c r="L900" s="303">
        <v>1</v>
      </c>
      <c r="M900" s="303">
        <v>1</v>
      </c>
      <c r="N900" s="303">
        <v>1</v>
      </c>
      <c r="O900" s="304">
        <v>3</v>
      </c>
      <c r="P900" s="303">
        <v>1</v>
      </c>
      <c r="Q900" s="303">
        <v>1</v>
      </c>
      <c r="R900" s="303">
        <v>1</v>
      </c>
      <c r="S900" s="305">
        <v>3</v>
      </c>
      <c r="T900" s="303">
        <v>1</v>
      </c>
      <c r="U900" s="303">
        <v>1</v>
      </c>
      <c r="V900" s="303">
        <v>1</v>
      </c>
      <c r="W900" s="305">
        <v>3</v>
      </c>
      <c r="X900" s="306">
        <v>11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42036</v>
      </c>
      <c r="AD900" s="310">
        <v>42036</v>
      </c>
      <c r="AE900" s="310">
        <v>42339</v>
      </c>
      <c r="AF900" s="356" t="s">
        <v>1891</v>
      </c>
      <c r="AG900" s="312" t="s">
        <v>1626</v>
      </c>
      <c r="AH900" s="69" t="s">
        <v>2373</v>
      </c>
    </row>
    <row r="901" spans="1:34" s="315" customFormat="1" ht="39" customHeight="1">
      <c r="A901" s="300" t="s">
        <v>2370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1</v>
      </c>
      <c r="J901" s="303">
        <v>1</v>
      </c>
      <c r="K901" s="304">
        <v>2</v>
      </c>
      <c r="L901" s="303">
        <v>1</v>
      </c>
      <c r="M901" s="303">
        <v>1</v>
      </c>
      <c r="N901" s="303">
        <v>1</v>
      </c>
      <c r="O901" s="304">
        <v>3</v>
      </c>
      <c r="P901" s="303">
        <v>1</v>
      </c>
      <c r="Q901" s="303">
        <v>1</v>
      </c>
      <c r="R901" s="303">
        <v>1</v>
      </c>
      <c r="S901" s="305">
        <v>3</v>
      </c>
      <c r="T901" s="303">
        <v>1</v>
      </c>
      <c r="U901" s="303">
        <v>1</v>
      </c>
      <c r="V901" s="303">
        <v>1</v>
      </c>
      <c r="W901" s="305">
        <v>3</v>
      </c>
      <c r="X901" s="306">
        <v>11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42036</v>
      </c>
      <c r="AD901" s="310">
        <v>42036</v>
      </c>
      <c r="AE901" s="310">
        <v>42339</v>
      </c>
      <c r="AF901" s="356" t="s">
        <v>1891</v>
      </c>
      <c r="AG901" s="312" t="s">
        <v>1626</v>
      </c>
      <c r="AH901" s="69" t="s">
        <v>2373</v>
      </c>
    </row>
    <row r="902" spans="1:34" s="315" customFormat="1" ht="40.5" customHeight="1">
      <c r="A902" s="300" t="s">
        <v>2371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1</v>
      </c>
      <c r="J902" s="303">
        <v>1</v>
      </c>
      <c r="K902" s="304">
        <v>2</v>
      </c>
      <c r="L902" s="303">
        <v>1</v>
      </c>
      <c r="M902" s="303">
        <v>1</v>
      </c>
      <c r="N902" s="303">
        <v>1</v>
      </c>
      <c r="O902" s="304">
        <v>3</v>
      </c>
      <c r="P902" s="303">
        <v>1</v>
      </c>
      <c r="Q902" s="303">
        <v>1</v>
      </c>
      <c r="R902" s="303">
        <v>1</v>
      </c>
      <c r="S902" s="305">
        <v>3</v>
      </c>
      <c r="T902" s="303">
        <v>1</v>
      </c>
      <c r="U902" s="303">
        <v>1</v>
      </c>
      <c r="V902" s="303">
        <v>1</v>
      </c>
      <c r="W902" s="305">
        <v>3</v>
      </c>
      <c r="X902" s="306">
        <v>11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42036</v>
      </c>
      <c r="AD902" s="310">
        <v>42036</v>
      </c>
      <c r="AE902" s="310">
        <v>42339</v>
      </c>
      <c r="AF902" s="356" t="s">
        <v>1891</v>
      </c>
      <c r="AG902" s="312" t="s">
        <v>1626</v>
      </c>
      <c r="AH902" s="69" t="s">
        <v>2373</v>
      </c>
    </row>
    <row r="903" spans="1:35" s="315" customFormat="1" ht="39" customHeight="1">
      <c r="A903" s="300" t="s">
        <v>2424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0</v>
      </c>
      <c r="J903" s="303">
        <v>1</v>
      </c>
      <c r="K903" s="304">
        <v>1</v>
      </c>
      <c r="L903" s="303">
        <v>0</v>
      </c>
      <c r="M903" s="303">
        <v>0</v>
      </c>
      <c r="N903" s="303">
        <v>0</v>
      </c>
      <c r="O903" s="304">
        <v>0</v>
      </c>
      <c r="P903" s="303">
        <v>0</v>
      </c>
      <c r="Q903" s="303">
        <v>0</v>
      </c>
      <c r="R903" s="303">
        <v>0</v>
      </c>
      <c r="S903" s="305">
        <v>0</v>
      </c>
      <c r="T903" s="303">
        <v>0</v>
      </c>
      <c r="U903" s="303">
        <v>0</v>
      </c>
      <c r="V903" s="303">
        <v>0</v>
      </c>
      <c r="W903" s="305">
        <v>0</v>
      </c>
      <c r="X903" s="306">
        <v>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42064</v>
      </c>
      <c r="AD903" s="310">
        <v>42064</v>
      </c>
      <c r="AE903" s="311">
        <v>42339</v>
      </c>
      <c r="AF903" s="356" t="s">
        <v>1891</v>
      </c>
      <c r="AG903" s="313" t="s">
        <v>2428</v>
      </c>
      <c r="AH903" s="69" t="s">
        <v>2429</v>
      </c>
      <c r="AI903" s="357"/>
    </row>
    <row r="904" spans="1:35" s="315" customFormat="1" ht="42.75" customHeight="1">
      <c r="A904" s="300" t="s">
        <v>2425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1</v>
      </c>
      <c r="K904" s="304">
        <v>1</v>
      </c>
      <c r="L904" s="303">
        <v>0</v>
      </c>
      <c r="M904" s="303">
        <v>0</v>
      </c>
      <c r="N904" s="303">
        <v>0</v>
      </c>
      <c r="O904" s="304">
        <v>0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42064</v>
      </c>
      <c r="AE904" s="311">
        <v>42339</v>
      </c>
      <c r="AF904" s="356" t="s">
        <v>1891</v>
      </c>
      <c r="AG904" s="313" t="s">
        <v>1626</v>
      </c>
      <c r="AH904" s="69" t="s">
        <v>2429</v>
      </c>
      <c r="AI904" s="357"/>
    </row>
    <row r="905" spans="1:35" s="315" customFormat="1" ht="39" customHeight="1">
      <c r="A905" s="300" t="s">
        <v>2426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1</v>
      </c>
      <c r="K905" s="304">
        <v>1</v>
      </c>
      <c r="L905" s="303">
        <v>0</v>
      </c>
      <c r="M905" s="303">
        <v>0</v>
      </c>
      <c r="N905" s="303">
        <v>0</v>
      </c>
      <c r="O905" s="304">
        <v>0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06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42064</v>
      </c>
      <c r="AD905" s="310">
        <v>42064</v>
      </c>
      <c r="AE905" s="311">
        <v>42339</v>
      </c>
      <c r="AF905" s="356" t="s">
        <v>1891</v>
      </c>
      <c r="AG905" s="313" t="s">
        <v>1626</v>
      </c>
      <c r="AH905" s="69" t="s">
        <v>2429</v>
      </c>
      <c r="AI905" s="357"/>
    </row>
    <row r="906" spans="1:35" s="315" customFormat="1" ht="40.5" customHeight="1">
      <c r="A906" s="300" t="s">
        <v>2427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1</v>
      </c>
      <c r="K906" s="304">
        <v>1</v>
      </c>
      <c r="L906" s="303">
        <v>0</v>
      </c>
      <c r="M906" s="303">
        <v>0</v>
      </c>
      <c r="N906" s="303">
        <v>0</v>
      </c>
      <c r="O906" s="304">
        <v>0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06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42064</v>
      </c>
      <c r="AD906" s="310">
        <v>42064</v>
      </c>
      <c r="AE906" s="311">
        <v>42339</v>
      </c>
      <c r="AF906" s="356" t="s">
        <v>1891</v>
      </c>
      <c r="AG906" s="313" t="s">
        <v>1626</v>
      </c>
      <c r="AH906" s="69" t="s">
        <v>2429</v>
      </c>
      <c r="AI906" s="357"/>
    </row>
    <row r="907" spans="1:35" s="315" customFormat="1" ht="40.5" customHeight="1">
      <c r="A907" s="300" t="s">
        <v>2435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0</v>
      </c>
      <c r="K907" s="304">
        <v>0</v>
      </c>
      <c r="L907" s="303">
        <v>0</v>
      </c>
      <c r="M907" s="303">
        <v>1</v>
      </c>
      <c r="N907" s="303">
        <v>0</v>
      </c>
      <c r="O907" s="304">
        <v>1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06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42064</v>
      </c>
      <c r="AD907" s="310">
        <v>42125</v>
      </c>
      <c r="AE907" s="311">
        <v>42339</v>
      </c>
      <c r="AF907" s="356" t="s">
        <v>1891</v>
      </c>
      <c r="AG907" s="313" t="s">
        <v>1626</v>
      </c>
      <c r="AH907" s="69" t="s">
        <v>2434</v>
      </c>
      <c r="AI907" s="357"/>
    </row>
    <row r="908" spans="1:35" s="315" customFormat="1" ht="40.5" customHeight="1">
      <c r="A908" s="300" t="s">
        <v>2436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1</v>
      </c>
      <c r="N908" s="303">
        <v>0</v>
      </c>
      <c r="O908" s="304">
        <v>1</v>
      </c>
      <c r="P908" s="303">
        <v>0</v>
      </c>
      <c r="Q908" s="303">
        <v>0</v>
      </c>
      <c r="R908" s="303">
        <v>0</v>
      </c>
      <c r="S908" s="305">
        <v>0</v>
      </c>
      <c r="T908" s="303">
        <v>0</v>
      </c>
      <c r="U908" s="303">
        <v>0</v>
      </c>
      <c r="V908" s="303">
        <v>0</v>
      </c>
      <c r="W908" s="305">
        <v>0</v>
      </c>
      <c r="X908" s="306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42064</v>
      </c>
      <c r="AD908" s="310">
        <v>42125</v>
      </c>
      <c r="AE908" s="311">
        <v>42339</v>
      </c>
      <c r="AF908" s="356" t="s">
        <v>1891</v>
      </c>
      <c r="AG908" s="313" t="s">
        <v>1626</v>
      </c>
      <c r="AH908" s="69" t="s">
        <v>2434</v>
      </c>
      <c r="AI908" s="357"/>
    </row>
    <row r="909" spans="1:35" s="315" customFormat="1" ht="40.5" customHeight="1">
      <c r="A909" s="300" t="s">
        <v>2437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0</v>
      </c>
      <c r="K909" s="304">
        <v>0</v>
      </c>
      <c r="L909" s="303">
        <v>0</v>
      </c>
      <c r="M909" s="303">
        <v>1</v>
      </c>
      <c r="N909" s="303">
        <v>0</v>
      </c>
      <c r="O909" s="304">
        <v>1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42125</v>
      </c>
      <c r="AE909" s="311">
        <v>42339</v>
      </c>
      <c r="AF909" s="356" t="s">
        <v>1891</v>
      </c>
      <c r="AG909" s="313" t="s">
        <v>1626</v>
      </c>
      <c r="AH909" s="69" t="s">
        <v>2434</v>
      </c>
      <c r="AI909" s="357"/>
    </row>
    <row r="910" spans="1:35" s="315" customFormat="1" ht="40.5" customHeight="1">
      <c r="A910" s="300" t="s">
        <v>2438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0</v>
      </c>
      <c r="K910" s="304">
        <v>0</v>
      </c>
      <c r="L910" s="303">
        <v>0</v>
      </c>
      <c r="M910" s="303">
        <v>1</v>
      </c>
      <c r="N910" s="303">
        <v>0</v>
      </c>
      <c r="O910" s="304">
        <v>1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06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42064</v>
      </c>
      <c r="AD910" s="310">
        <v>42125</v>
      </c>
      <c r="AE910" s="311">
        <v>42339</v>
      </c>
      <c r="AF910" s="356" t="s">
        <v>1891</v>
      </c>
      <c r="AG910" s="313" t="s">
        <v>1626</v>
      </c>
      <c r="AH910" s="69" t="s">
        <v>2434</v>
      </c>
      <c r="AI910" s="357"/>
    </row>
    <row r="911" spans="1:35" s="315" customFormat="1" ht="40.5" customHeight="1">
      <c r="A911" s="300" t="s">
        <v>2447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0</v>
      </c>
      <c r="K911" s="304">
        <v>0</v>
      </c>
      <c r="L911" s="303">
        <v>0</v>
      </c>
      <c r="M911" s="303">
        <v>0</v>
      </c>
      <c r="N911" s="303">
        <v>1</v>
      </c>
      <c r="O911" s="304">
        <v>1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06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42064</v>
      </c>
      <c r="AD911" s="310">
        <v>42156</v>
      </c>
      <c r="AE911" s="311">
        <v>42339</v>
      </c>
      <c r="AF911" s="356" t="s">
        <v>1891</v>
      </c>
      <c r="AG911" s="313" t="s">
        <v>1626</v>
      </c>
      <c r="AH911" s="69" t="s">
        <v>2453</v>
      </c>
      <c r="AI911" s="357"/>
    </row>
    <row r="912" spans="1:35" s="315" customFormat="1" ht="40.5" customHeight="1">
      <c r="A912" s="300" t="s">
        <v>2448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0</v>
      </c>
      <c r="K912" s="304">
        <v>0</v>
      </c>
      <c r="L912" s="303">
        <v>0</v>
      </c>
      <c r="M912" s="303">
        <v>0</v>
      </c>
      <c r="N912" s="303">
        <v>1</v>
      </c>
      <c r="O912" s="304">
        <v>1</v>
      </c>
      <c r="P912" s="303">
        <v>0</v>
      </c>
      <c r="Q912" s="303">
        <v>0</v>
      </c>
      <c r="R912" s="303">
        <v>0</v>
      </c>
      <c r="S912" s="305">
        <v>0</v>
      </c>
      <c r="T912" s="303">
        <v>0</v>
      </c>
      <c r="U912" s="303">
        <v>0</v>
      </c>
      <c r="V912" s="303">
        <v>0</v>
      </c>
      <c r="W912" s="305">
        <v>0</v>
      </c>
      <c r="X912" s="306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42064</v>
      </c>
      <c r="AD912" s="310">
        <v>42156</v>
      </c>
      <c r="AE912" s="311">
        <v>42339</v>
      </c>
      <c r="AF912" s="356" t="s">
        <v>1891</v>
      </c>
      <c r="AG912" s="313" t="s">
        <v>1626</v>
      </c>
      <c r="AH912" s="69" t="s">
        <v>2453</v>
      </c>
      <c r="AI912" s="357"/>
    </row>
    <row r="913" spans="1:36" s="315" customFormat="1" ht="40.5" customHeight="1">
      <c r="A913" s="300" t="s">
        <v>2454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0</v>
      </c>
      <c r="N913" s="303">
        <v>1</v>
      </c>
      <c r="O913" s="304">
        <v>1</v>
      </c>
      <c r="P913" s="303">
        <v>0</v>
      </c>
      <c r="Q913" s="303">
        <v>0</v>
      </c>
      <c r="R913" s="303">
        <v>0</v>
      </c>
      <c r="S913" s="305">
        <v>0</v>
      </c>
      <c r="T913" s="303">
        <v>0</v>
      </c>
      <c r="U913" s="303">
        <v>0</v>
      </c>
      <c r="V913" s="303">
        <v>0</v>
      </c>
      <c r="W913" s="305">
        <v>0</v>
      </c>
      <c r="X913" s="364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42156</v>
      </c>
      <c r="AD913" s="310">
        <v>42156</v>
      </c>
      <c r="AE913" s="311">
        <v>42339</v>
      </c>
      <c r="AF913" s="356" t="s">
        <v>1891</v>
      </c>
      <c r="AG913" s="313" t="s">
        <v>1626</v>
      </c>
      <c r="AH913" s="69" t="s">
        <v>2458</v>
      </c>
      <c r="AI913" s="357"/>
      <c r="AJ913" s="357"/>
    </row>
    <row r="914" spans="1:36" s="315" customFormat="1" ht="40.5" customHeight="1">
      <c r="A914" s="300" t="s">
        <v>2455</v>
      </c>
      <c r="B914" s="302" t="s">
        <v>2367</v>
      </c>
      <c r="C914" s="300" t="s">
        <v>2372</v>
      </c>
      <c r="D914" s="314" t="s">
        <v>2368</v>
      </c>
      <c r="E914" s="301" t="s">
        <v>1886</v>
      </c>
      <c r="F914" s="302" t="s">
        <v>1546</v>
      </c>
      <c r="G914" s="302" t="s">
        <v>1947</v>
      </c>
      <c r="H914" s="303">
        <v>0</v>
      </c>
      <c r="I914" s="303">
        <v>0</v>
      </c>
      <c r="J914" s="303">
        <v>0</v>
      </c>
      <c r="K914" s="304">
        <v>0</v>
      </c>
      <c r="L914" s="303">
        <v>0</v>
      </c>
      <c r="M914" s="303">
        <v>0</v>
      </c>
      <c r="N914" s="303">
        <v>1</v>
      </c>
      <c r="O914" s="304">
        <v>1</v>
      </c>
      <c r="P914" s="303">
        <v>0</v>
      </c>
      <c r="Q914" s="303">
        <v>0</v>
      </c>
      <c r="R914" s="303">
        <v>0</v>
      </c>
      <c r="S914" s="305">
        <v>0</v>
      </c>
      <c r="T914" s="303">
        <v>0</v>
      </c>
      <c r="U914" s="303">
        <v>0</v>
      </c>
      <c r="V914" s="303">
        <v>0</v>
      </c>
      <c r="W914" s="305">
        <v>0</v>
      </c>
      <c r="X914" s="364">
        <v>1</v>
      </c>
      <c r="Y914" s="543">
        <v>0</v>
      </c>
      <c r="Z914" s="307">
        <v>29401000000</v>
      </c>
      <c r="AA914" s="308" t="s">
        <v>50</v>
      </c>
      <c r="AB914" s="309">
        <v>1000</v>
      </c>
      <c r="AC914" s="310">
        <v>42156</v>
      </c>
      <c r="AD914" s="310">
        <v>42156</v>
      </c>
      <c r="AE914" s="311">
        <v>42339</v>
      </c>
      <c r="AF914" s="356" t="s">
        <v>1891</v>
      </c>
      <c r="AG914" s="313" t="s">
        <v>1626</v>
      </c>
      <c r="AH914" s="69" t="s">
        <v>2458</v>
      </c>
      <c r="AI914" s="357"/>
      <c r="AJ914" s="357"/>
    </row>
    <row r="915" spans="1:36" s="315" customFormat="1" ht="40.5" customHeight="1">
      <c r="A915" s="300" t="s">
        <v>2481</v>
      </c>
      <c r="B915" s="302" t="s">
        <v>2367</v>
      </c>
      <c r="C915" s="300" t="s">
        <v>2372</v>
      </c>
      <c r="D915" s="314" t="s">
        <v>2368</v>
      </c>
      <c r="E915" s="301" t="s">
        <v>1886</v>
      </c>
      <c r="F915" s="302" t="s">
        <v>1546</v>
      </c>
      <c r="G915" s="302" t="s">
        <v>1947</v>
      </c>
      <c r="H915" s="303">
        <v>0</v>
      </c>
      <c r="I915" s="303">
        <v>0</v>
      </c>
      <c r="J915" s="303">
        <v>0</v>
      </c>
      <c r="K915" s="304">
        <v>0</v>
      </c>
      <c r="L915" s="303">
        <v>0</v>
      </c>
      <c r="M915" s="303">
        <v>0</v>
      </c>
      <c r="N915" s="303">
        <v>0</v>
      </c>
      <c r="O915" s="304">
        <v>0</v>
      </c>
      <c r="P915" s="303">
        <v>0</v>
      </c>
      <c r="Q915" s="303">
        <v>1</v>
      </c>
      <c r="R915" s="303">
        <v>0</v>
      </c>
      <c r="S915" s="305">
        <v>1</v>
      </c>
      <c r="T915" s="303">
        <v>0</v>
      </c>
      <c r="U915" s="303">
        <v>0</v>
      </c>
      <c r="V915" s="303">
        <v>0</v>
      </c>
      <c r="W915" s="305">
        <v>0</v>
      </c>
      <c r="X915" s="364">
        <v>1</v>
      </c>
      <c r="Y915" s="543">
        <v>0</v>
      </c>
      <c r="Z915" s="307">
        <v>29401000000</v>
      </c>
      <c r="AA915" s="308" t="s">
        <v>50</v>
      </c>
      <c r="AB915" s="309">
        <v>1000</v>
      </c>
      <c r="AC915" s="310">
        <v>42156</v>
      </c>
      <c r="AD915" s="310">
        <v>42217</v>
      </c>
      <c r="AE915" s="311">
        <v>42339</v>
      </c>
      <c r="AF915" s="356" t="s">
        <v>1891</v>
      </c>
      <c r="AG915" s="313" t="s">
        <v>1626</v>
      </c>
      <c r="AH915" s="69"/>
      <c r="AI915" s="357"/>
      <c r="AJ915" s="357"/>
    </row>
    <row r="916" spans="1:36" s="315" customFormat="1" ht="40.5" customHeight="1">
      <c r="A916" s="300" t="s">
        <v>2482</v>
      </c>
      <c r="B916" s="302" t="s">
        <v>2367</v>
      </c>
      <c r="C916" s="300" t="s">
        <v>2372</v>
      </c>
      <c r="D916" s="314" t="s">
        <v>2368</v>
      </c>
      <c r="E916" s="301" t="s">
        <v>1886</v>
      </c>
      <c r="F916" s="302" t="s">
        <v>1546</v>
      </c>
      <c r="G916" s="302" t="s">
        <v>1947</v>
      </c>
      <c r="H916" s="303">
        <v>0</v>
      </c>
      <c r="I916" s="303">
        <v>0</v>
      </c>
      <c r="J916" s="303">
        <v>0</v>
      </c>
      <c r="K916" s="304">
        <v>0</v>
      </c>
      <c r="L916" s="303">
        <v>0</v>
      </c>
      <c r="M916" s="303">
        <v>0</v>
      </c>
      <c r="N916" s="303">
        <v>0</v>
      </c>
      <c r="O916" s="304">
        <v>0</v>
      </c>
      <c r="P916" s="303">
        <v>0</v>
      </c>
      <c r="Q916" s="303">
        <v>1</v>
      </c>
      <c r="R916" s="303">
        <v>0</v>
      </c>
      <c r="S916" s="305">
        <v>1</v>
      </c>
      <c r="T916" s="303">
        <v>0</v>
      </c>
      <c r="U916" s="303">
        <v>0</v>
      </c>
      <c r="V916" s="303">
        <v>0</v>
      </c>
      <c r="W916" s="305">
        <v>0</v>
      </c>
      <c r="X916" s="364">
        <v>1</v>
      </c>
      <c r="Y916" s="543">
        <v>0</v>
      </c>
      <c r="Z916" s="307">
        <v>29401000000</v>
      </c>
      <c r="AA916" s="308" t="s">
        <v>50</v>
      </c>
      <c r="AB916" s="309">
        <v>1000</v>
      </c>
      <c r="AC916" s="310">
        <v>42156</v>
      </c>
      <c r="AD916" s="310">
        <v>42217</v>
      </c>
      <c r="AE916" s="311">
        <v>42339</v>
      </c>
      <c r="AF916" s="356" t="s">
        <v>1891</v>
      </c>
      <c r="AG916" s="313" t="s">
        <v>1626</v>
      </c>
      <c r="AH916" s="69"/>
      <c r="AI916" s="357"/>
      <c r="AJ916" s="357"/>
    </row>
    <row r="917" spans="1:255" s="451" customFormat="1" ht="40.5" customHeight="1">
      <c r="A917" s="302" t="s">
        <v>2493</v>
      </c>
      <c r="B917" s="302" t="s">
        <v>2367</v>
      </c>
      <c r="C917" s="300" t="s">
        <v>2494</v>
      </c>
      <c r="D917" s="454" t="s">
        <v>2495</v>
      </c>
      <c r="E917" s="356" t="s">
        <v>1886</v>
      </c>
      <c r="F917" s="302" t="s">
        <v>1546</v>
      </c>
      <c r="G917" s="302" t="s">
        <v>1539</v>
      </c>
      <c r="H917" s="338">
        <v>0</v>
      </c>
      <c r="I917" s="338">
        <v>0</v>
      </c>
      <c r="J917" s="338">
        <v>0</v>
      </c>
      <c r="K917" s="462">
        <f>H917+I917+J917</f>
        <v>0</v>
      </c>
      <c r="L917" s="338">
        <v>0</v>
      </c>
      <c r="M917" s="338">
        <v>0</v>
      </c>
      <c r="N917" s="338">
        <v>0</v>
      </c>
      <c r="O917" s="462">
        <v>0</v>
      </c>
      <c r="P917" s="338">
        <v>0</v>
      </c>
      <c r="Q917" s="303">
        <v>1</v>
      </c>
      <c r="R917" s="338">
        <v>0</v>
      </c>
      <c r="S917" s="305">
        <v>1</v>
      </c>
      <c r="T917" s="338">
        <v>0</v>
      </c>
      <c r="U917" s="338">
        <v>0</v>
      </c>
      <c r="V917" s="338">
        <v>0</v>
      </c>
      <c r="W917" s="462">
        <v>0</v>
      </c>
      <c r="X917" s="364">
        <f>K917+O917+S917+W917</f>
        <v>1</v>
      </c>
      <c r="Y917" s="561">
        <v>0</v>
      </c>
      <c r="Z917" s="307">
        <v>29401000000</v>
      </c>
      <c r="AA917" s="308" t="s">
        <v>50</v>
      </c>
      <c r="AB917" s="309">
        <v>5000</v>
      </c>
      <c r="AC917" s="311">
        <v>42217</v>
      </c>
      <c r="AD917" s="311"/>
      <c r="AE917" s="311">
        <v>42369</v>
      </c>
      <c r="AF917" s="344" t="s">
        <v>2498</v>
      </c>
      <c r="AG917" s="443" t="s">
        <v>1626</v>
      </c>
      <c r="AH917" s="444" t="s">
        <v>2499</v>
      </c>
      <c r="AI917" s="445"/>
      <c r="AJ917" s="446"/>
      <c r="AK917" s="447"/>
      <c r="AL917" s="446"/>
      <c r="AM917" s="446"/>
      <c r="AN917" s="446"/>
      <c r="AO917" s="446"/>
      <c r="AP917" s="446"/>
      <c r="AQ917" s="446"/>
      <c r="AR917" s="446"/>
      <c r="AS917" s="446"/>
      <c r="AT917" s="446"/>
      <c r="AU917" s="446"/>
      <c r="AV917" s="446"/>
      <c r="AW917" s="448"/>
      <c r="AX917" s="446"/>
      <c r="AY917" s="449"/>
      <c r="AZ917" s="446"/>
      <c r="BA917" s="446"/>
      <c r="BB917" s="446"/>
      <c r="BC917" s="446"/>
      <c r="BD917" s="449"/>
      <c r="BE917" s="446"/>
      <c r="BF917" s="450"/>
      <c r="BH917" s="452"/>
      <c r="BI917" s="453"/>
      <c r="BJ917" s="453"/>
      <c r="BK917" s="447"/>
      <c r="BM917" s="446"/>
      <c r="BN917" s="446"/>
      <c r="BO917" s="445"/>
      <c r="BP917" s="446"/>
      <c r="BQ917" s="447"/>
      <c r="BR917" s="446"/>
      <c r="BS917" s="446"/>
      <c r="BT917" s="446"/>
      <c r="BU917" s="446"/>
      <c r="BV917" s="446"/>
      <c r="BW917" s="446"/>
      <c r="BX917" s="446"/>
      <c r="BY917" s="446"/>
      <c r="BZ917" s="446"/>
      <c r="CA917" s="446"/>
      <c r="CB917" s="446"/>
      <c r="CC917" s="448"/>
      <c r="CD917" s="446"/>
      <c r="CE917" s="449"/>
      <c r="CF917" s="446"/>
      <c r="CG917" s="446"/>
      <c r="CH917" s="446"/>
      <c r="CI917" s="446"/>
      <c r="CJ917" s="449"/>
      <c r="CK917" s="446"/>
      <c r="CL917" s="450"/>
      <c r="CN917" s="452"/>
      <c r="CO917" s="453"/>
      <c r="CP917" s="453"/>
      <c r="CQ917" s="447"/>
      <c r="CS917" s="446"/>
      <c r="CT917" s="446"/>
      <c r="CU917" s="445"/>
      <c r="CV917" s="446"/>
      <c r="CW917" s="447"/>
      <c r="CX917" s="446"/>
      <c r="CY917" s="446"/>
      <c r="CZ917" s="446"/>
      <c r="DA917" s="446"/>
      <c r="DB917" s="446"/>
      <c r="DC917" s="446"/>
      <c r="DD917" s="446"/>
      <c r="DE917" s="446"/>
      <c r="DF917" s="446"/>
      <c r="DG917" s="446"/>
      <c r="DH917" s="446"/>
      <c r="DI917" s="448"/>
      <c r="DJ917" s="446"/>
      <c r="DK917" s="449"/>
      <c r="DL917" s="446"/>
      <c r="DM917" s="446"/>
      <c r="DN917" s="446"/>
      <c r="DO917" s="446"/>
      <c r="DP917" s="449"/>
      <c r="DQ917" s="446"/>
      <c r="DR917" s="450"/>
      <c r="DT917" s="452"/>
      <c r="DU917" s="453"/>
      <c r="DV917" s="453"/>
      <c r="DW917" s="447"/>
      <c r="DY917" s="446"/>
      <c r="DZ917" s="446"/>
      <c r="EA917" s="445"/>
      <c r="EB917" s="446"/>
      <c r="EC917" s="447"/>
      <c r="ED917" s="446"/>
      <c r="EE917" s="446"/>
      <c r="EF917" s="446"/>
      <c r="EG917" s="446"/>
      <c r="EH917" s="446"/>
      <c r="EI917" s="446"/>
      <c r="EJ917" s="446"/>
      <c r="EK917" s="446"/>
      <c r="EL917" s="446"/>
      <c r="EM917" s="446"/>
      <c r="EN917" s="446"/>
      <c r="EO917" s="448"/>
      <c r="EP917" s="446"/>
      <c r="EQ917" s="449"/>
      <c r="ER917" s="446"/>
      <c r="ES917" s="446"/>
      <c r="ET917" s="446"/>
      <c r="EU917" s="446"/>
      <c r="EV917" s="449"/>
      <c r="EW917" s="446"/>
      <c r="EX917" s="450"/>
      <c r="EZ917" s="452"/>
      <c r="FA917" s="453"/>
      <c r="FB917" s="453"/>
      <c r="FC917" s="447"/>
      <c r="FE917" s="446"/>
      <c r="FF917" s="446"/>
      <c r="FG917" s="445"/>
      <c r="FH917" s="446"/>
      <c r="FI917" s="447"/>
      <c r="FJ917" s="446"/>
      <c r="FK917" s="446"/>
      <c r="FL917" s="446"/>
      <c r="FM917" s="446"/>
      <c r="FN917" s="446"/>
      <c r="FO917" s="446"/>
      <c r="FP917" s="446"/>
      <c r="FQ917" s="446"/>
      <c r="FR917" s="446"/>
      <c r="FS917" s="446"/>
      <c r="FT917" s="446"/>
      <c r="FU917" s="448"/>
      <c r="FV917" s="446"/>
      <c r="FW917" s="449"/>
      <c r="FX917" s="446"/>
      <c r="FY917" s="446"/>
      <c r="FZ917" s="446"/>
      <c r="GA917" s="446"/>
      <c r="GB917" s="449"/>
      <c r="GC917" s="446"/>
      <c r="GD917" s="450"/>
      <c r="GF917" s="452"/>
      <c r="GG917" s="453"/>
      <c r="GH917" s="453"/>
      <c r="GI917" s="447"/>
      <c r="GK917" s="446"/>
      <c r="GL917" s="446"/>
      <c r="GM917" s="445"/>
      <c r="GN917" s="446"/>
      <c r="GO917" s="447"/>
      <c r="GP917" s="446"/>
      <c r="GQ917" s="446"/>
      <c r="GR917" s="446"/>
      <c r="GS917" s="446"/>
      <c r="GT917" s="446"/>
      <c r="GU917" s="446"/>
      <c r="GV917" s="446"/>
      <c r="GW917" s="446"/>
      <c r="GX917" s="446"/>
      <c r="GY917" s="446"/>
      <c r="GZ917" s="446"/>
      <c r="HA917" s="448"/>
      <c r="HB917" s="446"/>
      <c r="HC917" s="449"/>
      <c r="HD917" s="446"/>
      <c r="HE917" s="446"/>
      <c r="HF917" s="446"/>
      <c r="HG917" s="446"/>
      <c r="HH917" s="449"/>
      <c r="HI917" s="446"/>
      <c r="HJ917" s="450"/>
      <c r="HL917" s="452"/>
      <c r="HM917" s="453"/>
      <c r="HN917" s="453"/>
      <c r="HO917" s="447"/>
      <c r="HQ917" s="446"/>
      <c r="HR917" s="446"/>
      <c r="HS917" s="445"/>
      <c r="HT917" s="446"/>
      <c r="HU917" s="447"/>
      <c r="HV917" s="446"/>
      <c r="HW917" s="446"/>
      <c r="HX917" s="446"/>
      <c r="HY917" s="446"/>
      <c r="HZ917" s="446"/>
      <c r="IA917" s="446"/>
      <c r="IB917" s="446"/>
      <c r="IC917" s="446"/>
      <c r="ID917" s="446"/>
      <c r="IE917" s="446"/>
      <c r="IF917" s="446"/>
      <c r="IG917" s="448"/>
      <c r="IH917" s="446"/>
      <c r="II917" s="449"/>
      <c r="IJ917" s="446"/>
      <c r="IK917" s="446"/>
      <c r="IL917" s="446"/>
      <c r="IM917" s="446"/>
      <c r="IN917" s="449"/>
      <c r="IO917" s="446"/>
      <c r="IP917" s="450"/>
      <c r="IR917" s="452"/>
      <c r="IS917" s="453"/>
      <c r="IT917" s="453"/>
      <c r="IU917" s="447"/>
    </row>
    <row r="918" spans="1:255" s="451" customFormat="1" ht="40.5" customHeight="1">
      <c r="A918" s="302" t="s">
        <v>2496</v>
      </c>
      <c r="B918" s="302" t="s">
        <v>2367</v>
      </c>
      <c r="C918" s="300" t="s">
        <v>2494</v>
      </c>
      <c r="D918" s="454" t="s">
        <v>2495</v>
      </c>
      <c r="E918" s="356" t="s">
        <v>1886</v>
      </c>
      <c r="F918" s="302" t="s">
        <v>1546</v>
      </c>
      <c r="G918" s="302" t="s">
        <v>1539</v>
      </c>
      <c r="H918" s="338">
        <v>0</v>
      </c>
      <c r="I918" s="338">
        <v>0</v>
      </c>
      <c r="J918" s="338">
        <v>0</v>
      </c>
      <c r="K918" s="462">
        <f>H918+I918+J918</f>
        <v>0</v>
      </c>
      <c r="L918" s="338">
        <v>0</v>
      </c>
      <c r="M918" s="338">
        <v>0</v>
      </c>
      <c r="N918" s="338">
        <v>0</v>
      </c>
      <c r="O918" s="462">
        <v>0</v>
      </c>
      <c r="P918" s="338">
        <v>0</v>
      </c>
      <c r="Q918" s="303">
        <v>1</v>
      </c>
      <c r="R918" s="338">
        <v>0</v>
      </c>
      <c r="S918" s="305">
        <v>1</v>
      </c>
      <c r="T918" s="338">
        <v>0</v>
      </c>
      <c r="U918" s="338">
        <v>0</v>
      </c>
      <c r="V918" s="338">
        <v>0</v>
      </c>
      <c r="W918" s="462">
        <v>0</v>
      </c>
      <c r="X918" s="364">
        <v>1</v>
      </c>
      <c r="Y918" s="561">
        <v>0</v>
      </c>
      <c r="Z918" s="307">
        <v>29401000000</v>
      </c>
      <c r="AA918" s="308" t="s">
        <v>50</v>
      </c>
      <c r="AB918" s="309">
        <v>5000</v>
      </c>
      <c r="AC918" s="311">
        <v>42217</v>
      </c>
      <c r="AD918" s="311"/>
      <c r="AE918" s="311">
        <v>42369</v>
      </c>
      <c r="AF918" s="344" t="s">
        <v>2498</v>
      </c>
      <c r="AG918" s="308" t="s">
        <v>1626</v>
      </c>
      <c r="AH918" s="444" t="s">
        <v>2499</v>
      </c>
      <c r="AI918" s="445"/>
      <c r="AJ918" s="446"/>
      <c r="AK918" s="447"/>
      <c r="AL918" s="446"/>
      <c r="AM918" s="446"/>
      <c r="AN918" s="446"/>
      <c r="AO918" s="446"/>
      <c r="AP918" s="446"/>
      <c r="AQ918" s="446"/>
      <c r="AR918" s="446"/>
      <c r="AS918" s="446"/>
      <c r="AT918" s="446"/>
      <c r="AU918" s="446"/>
      <c r="AV918" s="446"/>
      <c r="AW918" s="448"/>
      <c r="AX918" s="446"/>
      <c r="AY918" s="449"/>
      <c r="AZ918" s="446"/>
      <c r="BA918" s="446"/>
      <c r="BB918" s="446"/>
      <c r="BC918" s="446"/>
      <c r="BD918" s="449"/>
      <c r="BE918" s="446"/>
      <c r="BF918" s="450"/>
      <c r="BH918" s="452"/>
      <c r="BI918" s="453"/>
      <c r="BJ918" s="453"/>
      <c r="BK918" s="447"/>
      <c r="BM918" s="446"/>
      <c r="BN918" s="446"/>
      <c r="BO918" s="445"/>
      <c r="BP918" s="446"/>
      <c r="BQ918" s="447"/>
      <c r="BR918" s="446"/>
      <c r="BS918" s="446"/>
      <c r="BT918" s="446"/>
      <c r="BU918" s="446"/>
      <c r="BV918" s="446"/>
      <c r="BW918" s="446"/>
      <c r="BX918" s="446"/>
      <c r="BY918" s="446"/>
      <c r="BZ918" s="446"/>
      <c r="CA918" s="446"/>
      <c r="CB918" s="446"/>
      <c r="CC918" s="448"/>
      <c r="CD918" s="446"/>
      <c r="CE918" s="449"/>
      <c r="CF918" s="446"/>
      <c r="CG918" s="446"/>
      <c r="CH918" s="446"/>
      <c r="CI918" s="446"/>
      <c r="CJ918" s="449"/>
      <c r="CK918" s="446"/>
      <c r="CL918" s="450"/>
      <c r="CN918" s="452"/>
      <c r="CO918" s="453"/>
      <c r="CP918" s="453"/>
      <c r="CQ918" s="447"/>
      <c r="CS918" s="446"/>
      <c r="CT918" s="446"/>
      <c r="CU918" s="445"/>
      <c r="CV918" s="446"/>
      <c r="CW918" s="447"/>
      <c r="CX918" s="446"/>
      <c r="CY918" s="446"/>
      <c r="CZ918" s="446"/>
      <c r="DA918" s="446"/>
      <c r="DB918" s="446"/>
      <c r="DC918" s="446"/>
      <c r="DD918" s="446"/>
      <c r="DE918" s="446"/>
      <c r="DF918" s="446"/>
      <c r="DG918" s="446"/>
      <c r="DH918" s="446"/>
      <c r="DI918" s="448"/>
      <c r="DJ918" s="446"/>
      <c r="DK918" s="449"/>
      <c r="DL918" s="446"/>
      <c r="DM918" s="446"/>
      <c r="DN918" s="446"/>
      <c r="DO918" s="446"/>
      <c r="DP918" s="449"/>
      <c r="DQ918" s="446"/>
      <c r="DR918" s="450"/>
      <c r="DT918" s="452"/>
      <c r="DU918" s="453"/>
      <c r="DV918" s="453"/>
      <c r="DW918" s="447"/>
      <c r="DY918" s="446"/>
      <c r="DZ918" s="446"/>
      <c r="EA918" s="445"/>
      <c r="EB918" s="446"/>
      <c r="EC918" s="447"/>
      <c r="ED918" s="446"/>
      <c r="EE918" s="446"/>
      <c r="EF918" s="446"/>
      <c r="EG918" s="446"/>
      <c r="EH918" s="446"/>
      <c r="EI918" s="446"/>
      <c r="EJ918" s="446"/>
      <c r="EK918" s="446"/>
      <c r="EL918" s="446"/>
      <c r="EM918" s="446"/>
      <c r="EN918" s="446"/>
      <c r="EO918" s="448"/>
      <c r="EP918" s="446"/>
      <c r="EQ918" s="449"/>
      <c r="ER918" s="446"/>
      <c r="ES918" s="446"/>
      <c r="ET918" s="446"/>
      <c r="EU918" s="446"/>
      <c r="EV918" s="449"/>
      <c r="EW918" s="446"/>
      <c r="EX918" s="450"/>
      <c r="EZ918" s="452"/>
      <c r="FA918" s="453"/>
      <c r="FB918" s="453"/>
      <c r="FC918" s="447"/>
      <c r="FE918" s="446"/>
      <c r="FF918" s="446"/>
      <c r="FG918" s="445"/>
      <c r="FH918" s="446"/>
      <c r="FI918" s="447"/>
      <c r="FJ918" s="446"/>
      <c r="FK918" s="446"/>
      <c r="FL918" s="446"/>
      <c r="FM918" s="446"/>
      <c r="FN918" s="446"/>
      <c r="FO918" s="446"/>
      <c r="FP918" s="446"/>
      <c r="FQ918" s="446"/>
      <c r="FR918" s="446"/>
      <c r="FS918" s="446"/>
      <c r="FT918" s="446"/>
      <c r="FU918" s="448"/>
      <c r="FV918" s="446"/>
      <c r="FW918" s="449"/>
      <c r="FX918" s="446"/>
      <c r="FY918" s="446"/>
      <c r="FZ918" s="446"/>
      <c r="GA918" s="446"/>
      <c r="GB918" s="449"/>
      <c r="GC918" s="446"/>
      <c r="GD918" s="450"/>
      <c r="GF918" s="452"/>
      <c r="GG918" s="453"/>
      <c r="GH918" s="453"/>
      <c r="GI918" s="447"/>
      <c r="GK918" s="446"/>
      <c r="GL918" s="446"/>
      <c r="GM918" s="445"/>
      <c r="GN918" s="446"/>
      <c r="GO918" s="447"/>
      <c r="GP918" s="446"/>
      <c r="GQ918" s="446"/>
      <c r="GR918" s="446"/>
      <c r="GS918" s="446"/>
      <c r="GT918" s="446"/>
      <c r="GU918" s="446"/>
      <c r="GV918" s="446"/>
      <c r="GW918" s="446"/>
      <c r="GX918" s="446"/>
      <c r="GY918" s="446"/>
      <c r="GZ918" s="446"/>
      <c r="HA918" s="448"/>
      <c r="HB918" s="446"/>
      <c r="HC918" s="449"/>
      <c r="HD918" s="446"/>
      <c r="HE918" s="446"/>
      <c r="HF918" s="446"/>
      <c r="HG918" s="446"/>
      <c r="HH918" s="449"/>
      <c r="HI918" s="446"/>
      <c r="HJ918" s="450"/>
      <c r="HL918" s="452"/>
      <c r="HM918" s="453"/>
      <c r="HN918" s="453"/>
      <c r="HO918" s="447"/>
      <c r="HQ918" s="446"/>
      <c r="HR918" s="446"/>
      <c r="HS918" s="445"/>
      <c r="HT918" s="446"/>
      <c r="HU918" s="447"/>
      <c r="HV918" s="446"/>
      <c r="HW918" s="446"/>
      <c r="HX918" s="446"/>
      <c r="HY918" s="446"/>
      <c r="HZ918" s="446"/>
      <c r="IA918" s="446"/>
      <c r="IB918" s="446"/>
      <c r="IC918" s="446"/>
      <c r="ID918" s="446"/>
      <c r="IE918" s="446"/>
      <c r="IF918" s="446"/>
      <c r="IG918" s="448"/>
      <c r="IH918" s="446"/>
      <c r="II918" s="449"/>
      <c r="IJ918" s="446"/>
      <c r="IK918" s="446"/>
      <c r="IL918" s="446"/>
      <c r="IM918" s="446"/>
      <c r="IN918" s="449"/>
      <c r="IO918" s="446"/>
      <c r="IP918" s="450"/>
      <c r="IR918" s="452"/>
      <c r="IS918" s="453"/>
      <c r="IT918" s="453"/>
      <c r="IU918" s="447"/>
    </row>
    <row r="919" spans="1:255" s="451" customFormat="1" ht="69" customHeight="1">
      <c r="A919" s="302" t="s">
        <v>2497</v>
      </c>
      <c r="B919" s="302" t="s">
        <v>2367</v>
      </c>
      <c r="C919" s="300" t="s">
        <v>2494</v>
      </c>
      <c r="D919" s="454" t="s">
        <v>2495</v>
      </c>
      <c r="E919" s="356" t="s">
        <v>1886</v>
      </c>
      <c r="F919" s="302" t="s">
        <v>1546</v>
      </c>
      <c r="G919" s="302" t="s">
        <v>1539</v>
      </c>
      <c r="H919" s="338">
        <v>0</v>
      </c>
      <c r="I919" s="338">
        <v>0</v>
      </c>
      <c r="J919" s="338">
        <v>0</v>
      </c>
      <c r="K919" s="462">
        <f>H919+I919+J919</f>
        <v>0</v>
      </c>
      <c r="L919" s="338">
        <v>0</v>
      </c>
      <c r="M919" s="338">
        <v>0</v>
      </c>
      <c r="N919" s="338">
        <v>0</v>
      </c>
      <c r="O919" s="462">
        <v>0</v>
      </c>
      <c r="P919" s="338">
        <v>0</v>
      </c>
      <c r="Q919" s="303">
        <v>1</v>
      </c>
      <c r="R919" s="338">
        <v>0</v>
      </c>
      <c r="S919" s="305">
        <v>1</v>
      </c>
      <c r="T919" s="338">
        <v>0</v>
      </c>
      <c r="U919" s="338">
        <v>0</v>
      </c>
      <c r="V919" s="338">
        <v>0</v>
      </c>
      <c r="W919" s="462">
        <v>0</v>
      </c>
      <c r="X919" s="364">
        <v>1</v>
      </c>
      <c r="Y919" s="561">
        <v>0</v>
      </c>
      <c r="Z919" s="307">
        <v>29401000000</v>
      </c>
      <c r="AA919" s="308" t="s">
        <v>50</v>
      </c>
      <c r="AB919" s="309">
        <v>5000</v>
      </c>
      <c r="AC919" s="311">
        <v>42217</v>
      </c>
      <c r="AD919" s="311"/>
      <c r="AE919" s="311">
        <v>42369</v>
      </c>
      <c r="AF919" s="344" t="s">
        <v>2498</v>
      </c>
      <c r="AG919" s="308" t="s">
        <v>1626</v>
      </c>
      <c r="AH919" s="444" t="s">
        <v>2507</v>
      </c>
      <c r="AI919" s="445"/>
      <c r="AJ919" s="446"/>
      <c r="AK919" s="447"/>
      <c r="AL919" s="446"/>
      <c r="AM919" s="446"/>
      <c r="AN919" s="446"/>
      <c r="AO919" s="446"/>
      <c r="AP919" s="446"/>
      <c r="AQ919" s="446"/>
      <c r="AR919" s="446"/>
      <c r="AS919" s="446"/>
      <c r="AT919" s="446"/>
      <c r="AU919" s="446"/>
      <c r="AV919" s="446"/>
      <c r="AW919" s="448"/>
      <c r="AX919" s="446"/>
      <c r="AY919" s="449"/>
      <c r="AZ919" s="446"/>
      <c r="BA919" s="446"/>
      <c r="BB919" s="446"/>
      <c r="BC919" s="446"/>
      <c r="BD919" s="449"/>
      <c r="BE919" s="446"/>
      <c r="BF919" s="450"/>
      <c r="BH919" s="452"/>
      <c r="BI919" s="453"/>
      <c r="BJ919" s="453"/>
      <c r="BK919" s="447"/>
      <c r="BM919" s="446"/>
      <c r="BN919" s="446"/>
      <c r="BO919" s="445"/>
      <c r="BP919" s="446"/>
      <c r="BQ919" s="447"/>
      <c r="BR919" s="446"/>
      <c r="BS919" s="446"/>
      <c r="BT919" s="446"/>
      <c r="BU919" s="446"/>
      <c r="BV919" s="446"/>
      <c r="BW919" s="446"/>
      <c r="BX919" s="446"/>
      <c r="BY919" s="446"/>
      <c r="BZ919" s="446"/>
      <c r="CA919" s="446"/>
      <c r="CB919" s="446"/>
      <c r="CC919" s="448"/>
      <c r="CD919" s="446"/>
      <c r="CE919" s="449"/>
      <c r="CF919" s="446"/>
      <c r="CG919" s="446"/>
      <c r="CH919" s="446"/>
      <c r="CI919" s="446"/>
      <c r="CJ919" s="449"/>
      <c r="CK919" s="446"/>
      <c r="CL919" s="450"/>
      <c r="CN919" s="452"/>
      <c r="CO919" s="453"/>
      <c r="CP919" s="453"/>
      <c r="CQ919" s="447"/>
      <c r="CS919" s="446"/>
      <c r="CT919" s="446"/>
      <c r="CU919" s="445"/>
      <c r="CV919" s="446"/>
      <c r="CW919" s="447"/>
      <c r="CX919" s="446"/>
      <c r="CY919" s="446"/>
      <c r="CZ919" s="446"/>
      <c r="DA919" s="446"/>
      <c r="DB919" s="446"/>
      <c r="DC919" s="446"/>
      <c r="DD919" s="446"/>
      <c r="DE919" s="446"/>
      <c r="DF919" s="446"/>
      <c r="DG919" s="446"/>
      <c r="DH919" s="446"/>
      <c r="DI919" s="448"/>
      <c r="DJ919" s="446"/>
      <c r="DK919" s="449"/>
      <c r="DL919" s="446"/>
      <c r="DM919" s="446"/>
      <c r="DN919" s="446"/>
      <c r="DO919" s="446"/>
      <c r="DP919" s="449"/>
      <c r="DQ919" s="446"/>
      <c r="DR919" s="450"/>
      <c r="DT919" s="452"/>
      <c r="DU919" s="453"/>
      <c r="DV919" s="453"/>
      <c r="DW919" s="447"/>
      <c r="DY919" s="446"/>
      <c r="DZ919" s="446"/>
      <c r="EA919" s="445"/>
      <c r="EB919" s="446"/>
      <c r="EC919" s="447"/>
      <c r="ED919" s="446"/>
      <c r="EE919" s="446"/>
      <c r="EF919" s="446"/>
      <c r="EG919" s="446"/>
      <c r="EH919" s="446"/>
      <c r="EI919" s="446"/>
      <c r="EJ919" s="446"/>
      <c r="EK919" s="446"/>
      <c r="EL919" s="446"/>
      <c r="EM919" s="446"/>
      <c r="EN919" s="446"/>
      <c r="EO919" s="448"/>
      <c r="EP919" s="446"/>
      <c r="EQ919" s="449"/>
      <c r="ER919" s="446"/>
      <c r="ES919" s="446"/>
      <c r="ET919" s="446"/>
      <c r="EU919" s="446"/>
      <c r="EV919" s="449"/>
      <c r="EW919" s="446"/>
      <c r="EX919" s="450"/>
      <c r="EZ919" s="452"/>
      <c r="FA919" s="453"/>
      <c r="FB919" s="453"/>
      <c r="FC919" s="447"/>
      <c r="FE919" s="446"/>
      <c r="FF919" s="446"/>
      <c r="FG919" s="445"/>
      <c r="FH919" s="446"/>
      <c r="FI919" s="447"/>
      <c r="FJ919" s="446"/>
      <c r="FK919" s="446"/>
      <c r="FL919" s="446"/>
      <c r="FM919" s="446"/>
      <c r="FN919" s="446"/>
      <c r="FO919" s="446"/>
      <c r="FP919" s="446"/>
      <c r="FQ919" s="446"/>
      <c r="FR919" s="446"/>
      <c r="FS919" s="446"/>
      <c r="FT919" s="446"/>
      <c r="FU919" s="448"/>
      <c r="FV919" s="446"/>
      <c r="FW919" s="449"/>
      <c r="FX919" s="446"/>
      <c r="FY919" s="446"/>
      <c r="FZ919" s="446"/>
      <c r="GA919" s="446"/>
      <c r="GB919" s="449"/>
      <c r="GC919" s="446"/>
      <c r="GD919" s="450"/>
      <c r="GF919" s="452"/>
      <c r="GG919" s="453"/>
      <c r="GH919" s="453"/>
      <c r="GI919" s="447"/>
      <c r="GK919" s="446"/>
      <c r="GL919" s="446"/>
      <c r="GM919" s="445"/>
      <c r="GN919" s="446"/>
      <c r="GO919" s="447"/>
      <c r="GP919" s="446"/>
      <c r="GQ919" s="446"/>
      <c r="GR919" s="446"/>
      <c r="GS919" s="446"/>
      <c r="GT919" s="446"/>
      <c r="GU919" s="446"/>
      <c r="GV919" s="446"/>
      <c r="GW919" s="446"/>
      <c r="GX919" s="446"/>
      <c r="GY919" s="446"/>
      <c r="GZ919" s="446"/>
      <c r="HA919" s="448"/>
      <c r="HB919" s="446"/>
      <c r="HC919" s="449"/>
      <c r="HD919" s="446"/>
      <c r="HE919" s="446"/>
      <c r="HF919" s="446"/>
      <c r="HG919" s="446"/>
      <c r="HH919" s="449"/>
      <c r="HI919" s="446"/>
      <c r="HJ919" s="450"/>
      <c r="HL919" s="452"/>
      <c r="HM919" s="453"/>
      <c r="HN919" s="453"/>
      <c r="HO919" s="447"/>
      <c r="HQ919" s="446"/>
      <c r="HR919" s="446"/>
      <c r="HS919" s="445"/>
      <c r="HT919" s="446"/>
      <c r="HU919" s="447"/>
      <c r="HV919" s="446"/>
      <c r="HW919" s="446"/>
      <c r="HX919" s="446"/>
      <c r="HY919" s="446"/>
      <c r="HZ919" s="446"/>
      <c r="IA919" s="446"/>
      <c r="IB919" s="446"/>
      <c r="IC919" s="446"/>
      <c r="ID919" s="446"/>
      <c r="IE919" s="446"/>
      <c r="IF919" s="446"/>
      <c r="IG919" s="448"/>
      <c r="IH919" s="446"/>
      <c r="II919" s="449"/>
      <c r="IJ919" s="446"/>
      <c r="IK919" s="446"/>
      <c r="IL919" s="446"/>
      <c r="IM919" s="446"/>
      <c r="IN919" s="449"/>
      <c r="IO919" s="446"/>
      <c r="IP919" s="450"/>
      <c r="IR919" s="452"/>
      <c r="IS919" s="453"/>
      <c r="IT919" s="453"/>
      <c r="IU919" s="447"/>
    </row>
    <row r="920" spans="1:34" s="460" customFormat="1" ht="47.25" customHeight="1">
      <c r="A920" s="302" t="s">
        <v>2506</v>
      </c>
      <c r="B920" s="302" t="s">
        <v>2367</v>
      </c>
      <c r="C920" s="300" t="s">
        <v>2494</v>
      </c>
      <c r="D920" s="458" t="s">
        <v>2495</v>
      </c>
      <c r="E920" s="338" t="s">
        <v>1886</v>
      </c>
      <c r="F920" s="458" t="s">
        <v>1546</v>
      </c>
      <c r="G920" s="458" t="s">
        <v>1539</v>
      </c>
      <c r="H920" s="339">
        <v>0</v>
      </c>
      <c r="I920" s="339">
        <v>0</v>
      </c>
      <c r="J920" s="339">
        <v>0</v>
      </c>
      <c r="K920" s="340">
        <v>0</v>
      </c>
      <c r="L920" s="339">
        <v>0</v>
      </c>
      <c r="M920" s="339">
        <v>0</v>
      </c>
      <c r="N920" s="339">
        <v>0</v>
      </c>
      <c r="O920" s="340">
        <v>0</v>
      </c>
      <c r="P920" s="339">
        <v>0</v>
      </c>
      <c r="Q920" s="339">
        <v>0</v>
      </c>
      <c r="R920" s="302">
        <v>1</v>
      </c>
      <c r="S920" s="463">
        <v>1</v>
      </c>
      <c r="T920" s="395">
        <v>0</v>
      </c>
      <c r="U920" s="395">
        <v>0</v>
      </c>
      <c r="V920" s="395">
        <v>0</v>
      </c>
      <c r="W920" s="340">
        <v>0</v>
      </c>
      <c r="X920" s="459">
        <f>K920+O920+S920+W920</f>
        <v>1</v>
      </c>
      <c r="Y920" s="545">
        <v>0</v>
      </c>
      <c r="Z920" s="307">
        <v>29401000000</v>
      </c>
      <c r="AA920" s="308" t="s">
        <v>50</v>
      </c>
      <c r="AB920" s="309">
        <v>5000</v>
      </c>
      <c r="AC920" s="311">
        <v>42248</v>
      </c>
      <c r="AD920" s="311">
        <v>42248</v>
      </c>
      <c r="AE920" s="311">
        <v>42369</v>
      </c>
      <c r="AF920" s="356" t="s">
        <v>1891</v>
      </c>
      <c r="AG920" s="308" t="s">
        <v>1626</v>
      </c>
      <c r="AH920" s="461"/>
    </row>
    <row r="921" spans="1:34" s="467" customFormat="1" ht="87.75" customHeight="1">
      <c r="A921" s="302" t="s">
        <v>2516</v>
      </c>
      <c r="B921" s="302" t="s">
        <v>2367</v>
      </c>
      <c r="C921" s="300" t="s">
        <v>2494</v>
      </c>
      <c r="D921" s="454" t="s">
        <v>2495</v>
      </c>
      <c r="E921" s="301" t="s">
        <v>1886</v>
      </c>
      <c r="F921" s="302" t="s">
        <v>1546</v>
      </c>
      <c r="G921" s="302" t="s">
        <v>1539</v>
      </c>
      <c r="H921" s="302">
        <v>0</v>
      </c>
      <c r="I921" s="302">
        <v>0</v>
      </c>
      <c r="J921" s="302">
        <v>0</v>
      </c>
      <c r="K921" s="462">
        <v>0</v>
      </c>
      <c r="L921" s="302">
        <f>-M1114</f>
        <v>0</v>
      </c>
      <c r="M921" s="302">
        <f>-N1114</f>
        <v>0</v>
      </c>
      <c r="N921" s="302">
        <f>-O1114</f>
        <v>0</v>
      </c>
      <c r="O921" s="462">
        <f>-P1114</f>
        <v>0</v>
      </c>
      <c r="P921" s="302">
        <v>0</v>
      </c>
      <c r="Q921" s="302">
        <v>0</v>
      </c>
      <c r="R921" s="302">
        <v>0</v>
      </c>
      <c r="S921" s="463">
        <v>0</v>
      </c>
      <c r="T921" s="302">
        <v>1</v>
      </c>
      <c r="U921" s="302">
        <v>0</v>
      </c>
      <c r="V921" s="302">
        <v>0</v>
      </c>
      <c r="W921" s="463">
        <v>1</v>
      </c>
      <c r="X921" s="463">
        <f>K921+O921+S921+W921</f>
        <v>1</v>
      </c>
      <c r="Y921" s="562"/>
      <c r="Z921" s="300">
        <v>29401000000</v>
      </c>
      <c r="AA921" s="308" t="s">
        <v>50</v>
      </c>
      <c r="AB921" s="309">
        <v>5000</v>
      </c>
      <c r="AC921" s="311">
        <v>42278</v>
      </c>
      <c r="AD921" s="311">
        <v>42369</v>
      </c>
      <c r="AE921" s="311">
        <v>42369</v>
      </c>
      <c r="AF921" s="356" t="s">
        <v>1891</v>
      </c>
      <c r="AG921" s="308" t="s">
        <v>1626</v>
      </c>
      <c r="AH921" s="444" t="s">
        <v>2517</v>
      </c>
    </row>
    <row r="922" spans="1:36" s="476" customFormat="1" ht="66" customHeight="1">
      <c r="A922" s="300" t="s">
        <v>2527</v>
      </c>
      <c r="B922" s="302" t="s">
        <v>2367</v>
      </c>
      <c r="C922" s="300" t="s">
        <v>2372</v>
      </c>
      <c r="D922" s="474" t="s">
        <v>2495</v>
      </c>
      <c r="E922" s="356" t="s">
        <v>1886</v>
      </c>
      <c r="F922" s="300" t="s">
        <v>1546</v>
      </c>
      <c r="G922" s="300" t="s">
        <v>2526</v>
      </c>
      <c r="H922" s="395">
        <v>0</v>
      </c>
      <c r="I922" s="395">
        <v>0</v>
      </c>
      <c r="J922" s="395">
        <v>0</v>
      </c>
      <c r="K922" s="462">
        <v>0</v>
      </c>
      <c r="L922" s="395">
        <v>0</v>
      </c>
      <c r="M922" s="395">
        <v>0</v>
      </c>
      <c r="N922" s="395">
        <v>0</v>
      </c>
      <c r="O922" s="462">
        <v>0</v>
      </c>
      <c r="P922" s="395">
        <v>0</v>
      </c>
      <c r="Q922" s="395">
        <v>0</v>
      </c>
      <c r="R922" s="395">
        <v>0</v>
      </c>
      <c r="S922" s="462">
        <v>0</v>
      </c>
      <c r="T922" s="395">
        <v>0</v>
      </c>
      <c r="U922" s="395">
        <v>0</v>
      </c>
      <c r="V922" s="395">
        <v>1</v>
      </c>
      <c r="W922" s="463">
        <v>1</v>
      </c>
      <c r="X922" s="463">
        <v>1</v>
      </c>
      <c r="Y922" s="561">
        <v>0</v>
      </c>
      <c r="Z922" s="300">
        <v>29401000000</v>
      </c>
      <c r="AA922" s="308" t="s">
        <v>50</v>
      </c>
      <c r="AB922" s="309">
        <v>5000</v>
      </c>
      <c r="AC922" s="310">
        <v>42339</v>
      </c>
      <c r="AD922" s="310">
        <v>42339</v>
      </c>
      <c r="AE922" s="310">
        <v>42339</v>
      </c>
      <c r="AF922" s="356" t="s">
        <v>1891</v>
      </c>
      <c r="AG922" s="308" t="s">
        <v>1626</v>
      </c>
      <c r="AH922" s="356" t="s">
        <v>2529</v>
      </c>
      <c r="AI922" s="481"/>
      <c r="AJ922" s="481"/>
    </row>
    <row r="923" spans="1:36" s="476" customFormat="1" ht="66" customHeight="1">
      <c r="A923" s="300" t="s">
        <v>2560</v>
      </c>
      <c r="B923" s="302" t="s">
        <v>2564</v>
      </c>
      <c r="C923" s="300" t="s">
        <v>2561</v>
      </c>
      <c r="D923" s="532" t="s">
        <v>2495</v>
      </c>
      <c r="E923" s="356" t="s">
        <v>1886</v>
      </c>
      <c r="F923" s="308" t="s">
        <v>1546</v>
      </c>
      <c r="G923" s="356" t="s">
        <v>1539</v>
      </c>
      <c r="H923" s="531">
        <v>0</v>
      </c>
      <c r="I923" s="531">
        <v>0</v>
      </c>
      <c r="J923" s="531">
        <v>0</v>
      </c>
      <c r="K923" s="533">
        <v>0</v>
      </c>
      <c r="L923" s="531">
        <v>0</v>
      </c>
      <c r="M923" s="531">
        <v>0</v>
      </c>
      <c r="N923" s="531">
        <v>0</v>
      </c>
      <c r="O923" s="533">
        <v>0</v>
      </c>
      <c r="P923" s="531">
        <v>0</v>
      </c>
      <c r="Q923" s="531">
        <v>0</v>
      </c>
      <c r="R923" s="531">
        <v>0</v>
      </c>
      <c r="S923" s="533">
        <v>0</v>
      </c>
      <c r="T923" s="531">
        <v>0</v>
      </c>
      <c r="U923" s="531">
        <v>0</v>
      </c>
      <c r="V923" s="531">
        <v>0</v>
      </c>
      <c r="W923" s="473">
        <v>0</v>
      </c>
      <c r="X923" s="534">
        <v>0</v>
      </c>
      <c r="Y923" s="563">
        <v>1</v>
      </c>
      <c r="Z923" s="300">
        <v>29401000000</v>
      </c>
      <c r="AA923" s="308" t="s">
        <v>50</v>
      </c>
      <c r="AB923" s="309">
        <v>5000</v>
      </c>
      <c r="AC923" s="310">
        <v>42430</v>
      </c>
      <c r="AD923" s="310">
        <v>42431</v>
      </c>
      <c r="AE923" s="310">
        <v>42431</v>
      </c>
      <c r="AF923" s="308" t="s">
        <v>1891</v>
      </c>
      <c r="AG923" s="308" t="s">
        <v>1626</v>
      </c>
      <c r="AH923" s="356" t="s">
        <v>2581</v>
      </c>
      <c r="AI923" s="481"/>
      <c r="AJ923" s="481"/>
    </row>
    <row r="924" spans="1:36" s="476" customFormat="1" ht="66" customHeight="1">
      <c r="A924" s="300" t="s">
        <v>2562</v>
      </c>
      <c r="B924" s="302" t="s">
        <v>2564</v>
      </c>
      <c r="C924" s="300" t="s">
        <v>2561</v>
      </c>
      <c r="D924" s="474" t="s">
        <v>2495</v>
      </c>
      <c r="E924" s="356" t="s">
        <v>1886</v>
      </c>
      <c r="F924" s="300" t="s">
        <v>1546</v>
      </c>
      <c r="G924" s="353" t="s">
        <v>1539</v>
      </c>
      <c r="H924" s="395">
        <v>0</v>
      </c>
      <c r="I924" s="395">
        <v>0</v>
      </c>
      <c r="J924" s="395">
        <v>0</v>
      </c>
      <c r="K924" s="462">
        <v>0</v>
      </c>
      <c r="L924" s="395">
        <f>-M1113</f>
        <v>0</v>
      </c>
      <c r="M924" s="395">
        <f>-N1113</f>
        <v>0</v>
      </c>
      <c r="N924" s="395">
        <f>-O1113</f>
        <v>0</v>
      </c>
      <c r="O924" s="462">
        <f>-P1113</f>
        <v>0</v>
      </c>
      <c r="P924" s="395">
        <v>0</v>
      </c>
      <c r="Q924" s="395">
        <v>0</v>
      </c>
      <c r="R924" s="395">
        <v>0</v>
      </c>
      <c r="S924" s="462">
        <v>0</v>
      </c>
      <c r="T924" s="395">
        <v>0</v>
      </c>
      <c r="U924" s="395">
        <f>-V932</f>
        <v>0</v>
      </c>
      <c r="V924" s="395">
        <f>-W932</f>
        <v>0</v>
      </c>
      <c r="W924" s="463" t="s">
        <v>2563</v>
      </c>
      <c r="X924" s="463" t="s">
        <v>2563</v>
      </c>
      <c r="Y924" s="561">
        <v>1</v>
      </c>
      <c r="Z924" s="300">
        <v>29401000000</v>
      </c>
      <c r="AA924" s="308" t="s">
        <v>50</v>
      </c>
      <c r="AB924" s="309">
        <v>5000</v>
      </c>
      <c r="AC924" s="310">
        <v>42430</v>
      </c>
      <c r="AD924" s="310">
        <v>42430</v>
      </c>
      <c r="AE924" s="310">
        <v>42432</v>
      </c>
      <c r="AF924" s="308" t="s">
        <v>1891</v>
      </c>
      <c r="AG924" s="308" t="s">
        <v>1626</v>
      </c>
      <c r="AH924" s="356" t="s">
        <v>2581</v>
      </c>
      <c r="AI924" s="481"/>
      <c r="AJ924" s="481"/>
    </row>
    <row r="925" spans="1:34" s="594" customFormat="1" ht="45.75" customHeight="1">
      <c r="A925" s="577" t="s">
        <v>2591</v>
      </c>
      <c r="B925" s="577" t="s">
        <v>2564</v>
      </c>
      <c r="C925" s="587" t="s">
        <v>2561</v>
      </c>
      <c r="D925" s="588" t="s">
        <v>2495</v>
      </c>
      <c r="E925" s="577"/>
      <c r="F925" s="577" t="s">
        <v>1546</v>
      </c>
      <c r="G925" s="577" t="s">
        <v>1539</v>
      </c>
      <c r="H925" s="578">
        <v>0</v>
      </c>
      <c r="I925" s="578">
        <v>0</v>
      </c>
      <c r="J925" s="578">
        <v>0</v>
      </c>
      <c r="K925" s="579">
        <v>0</v>
      </c>
      <c r="L925" s="578">
        <f aca="true" t="shared" si="27" ref="L925:O926">-M1112</f>
        <v>0</v>
      </c>
      <c r="M925" s="578">
        <f t="shared" si="27"/>
        <v>0</v>
      </c>
      <c r="N925" s="578">
        <f t="shared" si="27"/>
        <v>0</v>
      </c>
      <c r="O925" s="579">
        <f t="shared" si="27"/>
        <v>0</v>
      </c>
      <c r="P925" s="578">
        <v>0</v>
      </c>
      <c r="Q925" s="578">
        <v>0</v>
      </c>
      <c r="R925" s="578">
        <v>0</v>
      </c>
      <c r="S925" s="589">
        <v>0</v>
      </c>
      <c r="T925" s="590">
        <v>0</v>
      </c>
      <c r="U925" s="578">
        <f aca="true" t="shared" si="28" ref="U925:W926">-V931</f>
        <v>-1</v>
      </c>
      <c r="V925" s="578">
        <f t="shared" si="28"/>
        <v>-1</v>
      </c>
      <c r="W925" s="579">
        <f t="shared" si="28"/>
        <v>-2</v>
      </c>
      <c r="X925" s="591">
        <f>K925+O925+S925+W925</f>
        <v>-2</v>
      </c>
      <c r="Y925" s="591">
        <v>1</v>
      </c>
      <c r="Z925" s="592">
        <v>29401000000</v>
      </c>
      <c r="AA925" s="593" t="s">
        <v>50</v>
      </c>
      <c r="AB925" s="582">
        <v>5000</v>
      </c>
      <c r="AC925" s="583">
        <v>42430</v>
      </c>
      <c r="AD925" s="310">
        <v>42431</v>
      </c>
      <c r="AE925" s="310">
        <v>42431</v>
      </c>
      <c r="AF925" s="308" t="s">
        <v>1891</v>
      </c>
      <c r="AG925" s="308" t="s">
        <v>1626</v>
      </c>
      <c r="AH925" s="356" t="s">
        <v>2607</v>
      </c>
    </row>
    <row r="926" spans="1:34" s="594" customFormat="1" ht="45.75" customHeight="1">
      <c r="A926" s="586" t="s">
        <v>2590</v>
      </c>
      <c r="B926" s="586" t="s">
        <v>2564</v>
      </c>
      <c r="C926" s="595" t="s">
        <v>2561</v>
      </c>
      <c r="D926" s="596" t="s">
        <v>2495</v>
      </c>
      <c r="E926" s="586"/>
      <c r="F926" s="586" t="s">
        <v>1546</v>
      </c>
      <c r="G926" s="586" t="s">
        <v>1539</v>
      </c>
      <c r="H926" s="597">
        <v>0</v>
      </c>
      <c r="I926" s="597">
        <v>0</v>
      </c>
      <c r="J926" s="597">
        <v>0</v>
      </c>
      <c r="K926" s="598">
        <v>0</v>
      </c>
      <c r="L926" s="597">
        <f t="shared" si="27"/>
        <v>0</v>
      </c>
      <c r="M926" s="597">
        <f t="shared" si="27"/>
        <v>0</v>
      </c>
      <c r="N926" s="597">
        <f t="shared" si="27"/>
        <v>0</v>
      </c>
      <c r="O926" s="598">
        <f t="shared" si="27"/>
        <v>0</v>
      </c>
      <c r="P926" s="597">
        <v>0</v>
      </c>
      <c r="Q926" s="597">
        <v>0</v>
      </c>
      <c r="R926" s="597">
        <v>0</v>
      </c>
      <c r="S926" s="599">
        <v>0</v>
      </c>
      <c r="T926" s="600">
        <v>0</v>
      </c>
      <c r="U926" s="597">
        <f t="shared" si="28"/>
        <v>0</v>
      </c>
      <c r="V926" s="597">
        <f t="shared" si="28"/>
        <v>0</v>
      </c>
      <c r="W926" s="598">
        <f t="shared" si="28"/>
        <v>-1</v>
      </c>
      <c r="X926" s="601">
        <f>K926+O926+S926+W926</f>
        <v>-1</v>
      </c>
      <c r="Y926" s="601">
        <v>1</v>
      </c>
      <c r="Z926" s="602">
        <v>29401000000</v>
      </c>
      <c r="AA926" s="603" t="s">
        <v>50</v>
      </c>
      <c r="AB926" s="604">
        <v>5000</v>
      </c>
      <c r="AC926" s="605">
        <v>42430</v>
      </c>
      <c r="AD926" s="310">
        <v>42430</v>
      </c>
      <c r="AE926" s="310">
        <v>42432</v>
      </c>
      <c r="AF926" s="308" t="s">
        <v>1891</v>
      </c>
      <c r="AG926" s="308" t="s">
        <v>1626</v>
      </c>
      <c r="AH926" s="356" t="s">
        <v>2607</v>
      </c>
    </row>
    <row r="927" spans="1:256" s="471" customFormat="1" ht="50.25" customHeight="1">
      <c r="A927" s="302" t="s">
        <v>2634</v>
      </c>
      <c r="B927" s="302" t="s">
        <v>2564</v>
      </c>
      <c r="C927" s="300" t="s">
        <v>2561</v>
      </c>
      <c r="D927" s="454" t="s">
        <v>2495</v>
      </c>
      <c r="E927" s="302"/>
      <c r="F927" s="302" t="s">
        <v>1546</v>
      </c>
      <c r="G927" s="302" t="s">
        <v>1539</v>
      </c>
      <c r="H927" s="395">
        <v>0</v>
      </c>
      <c r="I927" s="395">
        <v>0</v>
      </c>
      <c r="J927" s="395">
        <v>0</v>
      </c>
      <c r="K927" s="484">
        <v>0</v>
      </c>
      <c r="L927" s="395">
        <f>-M1106</f>
        <v>0</v>
      </c>
      <c r="M927" s="395">
        <f>-N1106</f>
        <v>0</v>
      </c>
      <c r="N927" s="395">
        <f>-O1106</f>
        <v>0</v>
      </c>
      <c r="O927" s="484">
        <f>-P1106</f>
        <v>0</v>
      </c>
      <c r="P927" s="395">
        <v>0</v>
      </c>
      <c r="Q927" s="395">
        <v>0</v>
      </c>
      <c r="R927" s="395">
        <v>0</v>
      </c>
      <c r="S927" s="397">
        <v>0</v>
      </c>
      <c r="T927" s="400">
        <v>0</v>
      </c>
      <c r="U927" s="395">
        <v>0</v>
      </c>
      <c r="V927" s="395">
        <v>0</v>
      </c>
      <c r="W927" s="484">
        <v>0</v>
      </c>
      <c r="X927" s="399">
        <v>0</v>
      </c>
      <c r="Y927" s="399">
        <v>2</v>
      </c>
      <c r="Z927" s="307">
        <v>29401000000</v>
      </c>
      <c r="AA927" s="308" t="s">
        <v>50</v>
      </c>
      <c r="AB927" s="309">
        <v>5000</v>
      </c>
      <c r="AC927" s="311">
        <v>42501</v>
      </c>
      <c r="AD927" s="311">
        <v>42501</v>
      </c>
      <c r="AE927" s="311">
        <v>42583</v>
      </c>
      <c r="AF927" s="356" t="s">
        <v>1891</v>
      </c>
      <c r="AG927" s="308" t="s">
        <v>1626</v>
      </c>
      <c r="AH927" s="637" t="s">
        <v>2639</v>
      </c>
      <c r="AI927" s="643"/>
      <c r="AJ927" s="644"/>
      <c r="AK927" s="429"/>
      <c r="AL927" s="382"/>
      <c r="AM927" s="429"/>
      <c r="AN927" s="382"/>
      <c r="AO927" s="382"/>
      <c r="AP927" s="382"/>
      <c r="AQ927" s="635"/>
      <c r="AR927" s="382"/>
      <c r="AS927" s="382"/>
      <c r="AT927" s="382"/>
      <c r="AU927" s="635"/>
      <c r="AV927" s="382"/>
      <c r="AW927" s="382"/>
      <c r="AX927" s="382"/>
      <c r="AY927" s="635"/>
      <c r="AZ927" s="382"/>
      <c r="BA927" s="382"/>
      <c r="BB927" s="382"/>
      <c r="BC927" s="635"/>
      <c r="BD927" s="382"/>
      <c r="BE927" s="636"/>
      <c r="BF927" s="382"/>
      <c r="BG927" s="382"/>
      <c r="BH927" s="645"/>
      <c r="BI927" s="439"/>
      <c r="BJ927" s="439"/>
      <c r="BK927" s="429"/>
      <c r="BL927" s="382"/>
      <c r="BM927" s="426"/>
      <c r="BN927" s="646"/>
      <c r="BO927" s="643"/>
      <c r="BP927" s="644"/>
      <c r="BQ927" s="429"/>
      <c r="BR927" s="382"/>
      <c r="BS927" s="429"/>
      <c r="BT927" s="382"/>
      <c r="BU927" s="382"/>
      <c r="BV927" s="382"/>
      <c r="BW927" s="635"/>
      <c r="BX927" s="382"/>
      <c r="BY927" s="382"/>
      <c r="BZ927" s="382"/>
      <c r="CA927" s="635"/>
      <c r="CB927" s="382"/>
      <c r="CC927" s="382"/>
      <c r="CD927" s="382"/>
      <c r="CE927" s="635"/>
      <c r="CF927" s="382"/>
      <c r="CG927" s="382"/>
      <c r="CH927" s="382"/>
      <c r="CI927" s="635"/>
      <c r="CJ927" s="382"/>
      <c r="CK927" s="636"/>
      <c r="CL927" s="382"/>
      <c r="CM927" s="382"/>
      <c r="CN927" s="645"/>
      <c r="CO927" s="439"/>
      <c r="CP927" s="439"/>
      <c r="CQ927" s="429"/>
      <c r="CR927" s="382"/>
      <c r="CS927" s="426"/>
      <c r="CT927" s="646"/>
      <c r="CU927" s="643"/>
      <c r="CV927" s="644"/>
      <c r="CW927" s="429"/>
      <c r="CX927" s="382"/>
      <c r="CY927" s="429"/>
      <c r="CZ927" s="382"/>
      <c r="DA927" s="382"/>
      <c r="DB927" s="382"/>
      <c r="DC927" s="635"/>
      <c r="DD927" s="382"/>
      <c r="DE927" s="382"/>
      <c r="DF927" s="382"/>
      <c r="DG927" s="635"/>
      <c r="DH927" s="382"/>
      <c r="DI927" s="382"/>
      <c r="DJ927" s="382"/>
      <c r="DK927" s="635"/>
      <c r="DL927" s="382"/>
      <c r="DM927" s="382"/>
      <c r="DN927" s="382"/>
      <c r="DO927" s="635"/>
      <c r="DP927" s="382"/>
      <c r="DQ927" s="636"/>
      <c r="DR927" s="382"/>
      <c r="DS927" s="382"/>
      <c r="DT927" s="645"/>
      <c r="DU927" s="439"/>
      <c r="DV927" s="439"/>
      <c r="DW927" s="429"/>
      <c r="DX927" s="382"/>
      <c r="DY927" s="426"/>
      <c r="DZ927" s="646"/>
      <c r="EA927" s="643"/>
      <c r="EB927" s="644"/>
      <c r="EC927" s="429"/>
      <c r="ED927" s="382"/>
      <c r="EE927" s="429"/>
      <c r="EF927" s="382"/>
      <c r="EG927" s="382"/>
      <c r="EH927" s="382"/>
      <c r="EI927" s="635"/>
      <c r="EJ927" s="382"/>
      <c r="EK927" s="382"/>
      <c r="EL927" s="382"/>
      <c r="EM927" s="635"/>
      <c r="EN927" s="382"/>
      <c r="EO927" s="382"/>
      <c r="EP927" s="382"/>
      <c r="EQ927" s="635"/>
      <c r="ER927" s="382"/>
      <c r="ES927" s="382"/>
      <c r="ET927" s="382"/>
      <c r="EU927" s="635"/>
      <c r="EV927" s="382"/>
      <c r="EW927" s="636"/>
      <c r="EX927" s="382"/>
      <c r="EY927" s="382"/>
      <c r="EZ927" s="645"/>
      <c r="FA927" s="439"/>
      <c r="FB927" s="439"/>
      <c r="FC927" s="429"/>
      <c r="FD927" s="382"/>
      <c r="FE927" s="426"/>
      <c r="FF927" s="646"/>
      <c r="FG927" s="643"/>
      <c r="FH927" s="644"/>
      <c r="FI927" s="429"/>
      <c r="FJ927" s="382"/>
      <c r="FK927" s="429"/>
      <c r="FL927" s="382"/>
      <c r="FM927" s="382"/>
      <c r="FN927" s="382"/>
      <c r="FO927" s="635"/>
      <c r="FP927" s="382"/>
      <c r="FQ927" s="382"/>
      <c r="FR927" s="382"/>
      <c r="FS927" s="635"/>
      <c r="FT927" s="382"/>
      <c r="FU927" s="382"/>
      <c r="FV927" s="382"/>
      <c r="FW927" s="635"/>
      <c r="FX927" s="382"/>
      <c r="FY927" s="382"/>
      <c r="FZ927" s="382"/>
      <c r="GA927" s="635"/>
      <c r="GB927" s="382"/>
      <c r="GC927" s="636"/>
      <c r="GD927" s="382"/>
      <c r="GE927" s="382"/>
      <c r="GF927" s="645"/>
      <c r="GG927" s="439"/>
      <c r="GH927" s="439"/>
      <c r="GI927" s="429"/>
      <c r="GJ927" s="382"/>
      <c r="GK927" s="426"/>
      <c r="GL927" s="646"/>
      <c r="GM927" s="643"/>
      <c r="GN927" s="644"/>
      <c r="GO927" s="429"/>
      <c r="GP927" s="382"/>
      <c r="GQ927" s="429"/>
      <c r="GR927" s="382"/>
      <c r="GS927" s="382"/>
      <c r="GT927" s="382"/>
      <c r="GU927" s="635"/>
      <c r="GV927" s="382"/>
      <c r="GW927" s="382"/>
      <c r="GX927" s="382"/>
      <c r="GY927" s="635"/>
      <c r="GZ927" s="382"/>
      <c r="HA927" s="382"/>
      <c r="HB927" s="382"/>
      <c r="HC927" s="635"/>
      <c r="HD927" s="382"/>
      <c r="HE927" s="382"/>
      <c r="HF927" s="382"/>
      <c r="HG927" s="635"/>
      <c r="HH927" s="382"/>
      <c r="HI927" s="636"/>
      <c r="HJ927" s="382"/>
      <c r="HK927" s="382"/>
      <c r="HL927" s="645"/>
      <c r="HM927" s="439"/>
      <c r="HN927" s="439"/>
      <c r="HO927" s="429"/>
      <c r="HP927" s="382"/>
      <c r="HQ927" s="426"/>
      <c r="HR927" s="646"/>
      <c r="HS927" s="643"/>
      <c r="HT927" s="644"/>
      <c r="HU927" s="429"/>
      <c r="HV927" s="382"/>
      <c r="HW927" s="429"/>
      <c r="HX927" s="382"/>
      <c r="HY927" s="382"/>
      <c r="HZ927" s="382"/>
      <c r="IA927" s="635"/>
      <c r="IB927" s="382"/>
      <c r="IC927" s="382"/>
      <c r="ID927" s="382"/>
      <c r="IE927" s="635"/>
      <c r="IF927" s="382"/>
      <c r="IG927" s="382"/>
      <c r="IH927" s="382"/>
      <c r="II927" s="635"/>
      <c r="IJ927" s="382"/>
      <c r="IK927" s="382"/>
      <c r="IL927" s="382"/>
      <c r="IM927" s="635"/>
      <c r="IN927" s="382"/>
      <c r="IO927" s="636"/>
      <c r="IP927" s="382"/>
      <c r="IQ927" s="382"/>
      <c r="IR927" s="645"/>
      <c r="IS927" s="439"/>
      <c r="IT927" s="439"/>
      <c r="IU927" s="429"/>
      <c r="IV927" s="382"/>
    </row>
    <row r="928" spans="1:34" s="355" customFormat="1" ht="84.75" customHeight="1">
      <c r="A928" s="302" t="s">
        <v>2679</v>
      </c>
      <c r="B928" s="302" t="s">
        <v>2564</v>
      </c>
      <c r="C928" s="300" t="s">
        <v>2561</v>
      </c>
      <c r="D928" s="454" t="s">
        <v>2495</v>
      </c>
      <c r="E928" s="302" t="s">
        <v>1886</v>
      </c>
      <c r="F928" s="302" t="s">
        <v>1546</v>
      </c>
      <c r="G928" s="302" t="s">
        <v>1539</v>
      </c>
      <c r="H928" s="395">
        <v>0</v>
      </c>
      <c r="I928" s="395">
        <v>0</v>
      </c>
      <c r="J928" s="395">
        <v>0</v>
      </c>
      <c r="K928" s="484">
        <v>0</v>
      </c>
      <c r="L928" s="395">
        <f>-M1112</f>
        <v>0</v>
      </c>
      <c r="M928" s="395">
        <f>-N1112</f>
        <v>0</v>
      </c>
      <c r="N928" s="395">
        <f>-O1112</f>
        <v>0</v>
      </c>
      <c r="O928" s="484">
        <f>-P1112</f>
        <v>0</v>
      </c>
      <c r="P928" s="395">
        <v>0</v>
      </c>
      <c r="Q928" s="395">
        <v>0</v>
      </c>
      <c r="R928" s="395">
        <v>0</v>
      </c>
      <c r="S928" s="397">
        <v>0</v>
      </c>
      <c r="T928" s="400">
        <v>0</v>
      </c>
      <c r="U928" s="395">
        <f>-V932</f>
        <v>0</v>
      </c>
      <c r="V928" s="395">
        <f>-W932</f>
        <v>0</v>
      </c>
      <c r="W928" s="484">
        <v>0</v>
      </c>
      <c r="X928" s="399">
        <v>0</v>
      </c>
      <c r="Y928" s="399">
        <v>1</v>
      </c>
      <c r="Z928" s="307">
        <v>29401000000</v>
      </c>
      <c r="AA928" s="308" t="s">
        <v>50</v>
      </c>
      <c r="AB928" s="309">
        <v>5000</v>
      </c>
      <c r="AC928" s="311">
        <v>42562</v>
      </c>
      <c r="AD928" s="318">
        <v>42562</v>
      </c>
      <c r="AE928" s="318">
        <v>42644</v>
      </c>
      <c r="AF928" s="69" t="s">
        <v>2498</v>
      </c>
      <c r="AG928" s="44" t="s">
        <v>1626</v>
      </c>
      <c r="AH928" s="723" t="s">
        <v>2680</v>
      </c>
    </row>
    <row r="929" spans="1:256" s="362" customFormat="1" ht="41.25" customHeight="1">
      <c r="A929" s="338" t="s">
        <v>2707</v>
      </c>
      <c r="B929" s="338" t="s">
        <v>2564</v>
      </c>
      <c r="C929" s="335" t="s">
        <v>2561</v>
      </c>
      <c r="D929" s="769" t="s">
        <v>2495</v>
      </c>
      <c r="E929" s="338" t="s">
        <v>1886</v>
      </c>
      <c r="F929" s="338" t="s">
        <v>1546</v>
      </c>
      <c r="G929" s="338" t="s">
        <v>1539</v>
      </c>
      <c r="H929" s="157">
        <v>0</v>
      </c>
      <c r="I929" s="157">
        <v>0</v>
      </c>
      <c r="J929" s="157">
        <v>0</v>
      </c>
      <c r="K929" s="782">
        <v>0</v>
      </c>
      <c r="L929" s="157">
        <f>-M1110</f>
        <v>0</v>
      </c>
      <c r="M929" s="157">
        <f>-N1110</f>
        <v>0</v>
      </c>
      <c r="N929" s="157">
        <f>-O1110</f>
        <v>0</v>
      </c>
      <c r="O929" s="782">
        <f>-P1110</f>
        <v>0</v>
      </c>
      <c r="P929" s="157">
        <v>0</v>
      </c>
      <c r="Q929" s="157">
        <v>0</v>
      </c>
      <c r="R929" s="157">
        <v>0</v>
      </c>
      <c r="S929" s="783">
        <v>0</v>
      </c>
      <c r="T929" s="784">
        <v>0</v>
      </c>
      <c r="U929" s="157">
        <f>-V932</f>
        <v>0</v>
      </c>
      <c r="V929" s="157">
        <f>-W932</f>
        <v>0</v>
      </c>
      <c r="W929" s="782">
        <v>0</v>
      </c>
      <c r="X929" s="785">
        <v>0</v>
      </c>
      <c r="Y929" s="785">
        <v>1</v>
      </c>
      <c r="Z929" s="176">
        <v>29401000000</v>
      </c>
      <c r="AA929" s="55" t="s">
        <v>50</v>
      </c>
      <c r="AB929" s="264">
        <v>5000</v>
      </c>
      <c r="AC929" s="57">
        <v>42644</v>
      </c>
      <c r="AD929" s="57">
        <v>42644</v>
      </c>
      <c r="AE929" s="768">
        <v>42705</v>
      </c>
      <c r="AF929" s="69" t="s">
        <v>2498</v>
      </c>
      <c r="AG929" s="55" t="s">
        <v>1626</v>
      </c>
      <c r="AH929" s="766" t="s">
        <v>2708</v>
      </c>
      <c r="AI929" s="426"/>
      <c r="AJ929" s="772"/>
      <c r="AK929" s="772"/>
      <c r="AL929" s="772"/>
      <c r="AM929" s="772"/>
      <c r="AN929" s="773"/>
      <c r="AO929" s="773"/>
      <c r="AP929" s="773"/>
      <c r="AQ929" s="748"/>
      <c r="AR929" s="773"/>
      <c r="AS929" s="773"/>
      <c r="AT929" s="773"/>
      <c r="AU929" s="748"/>
      <c r="AV929" s="773"/>
      <c r="AW929" s="773"/>
      <c r="AX929" s="773"/>
      <c r="AY929" s="774"/>
      <c r="AZ929" s="775"/>
      <c r="BA929" s="773"/>
      <c r="BB929" s="773"/>
      <c r="BC929" s="748"/>
      <c r="BD929" s="690"/>
      <c r="BE929" s="690"/>
      <c r="BF929" s="776"/>
      <c r="BG929" s="382"/>
      <c r="BH929" s="438"/>
      <c r="BI929" s="777"/>
      <c r="BJ929" s="777"/>
      <c r="BK929" s="725"/>
      <c r="BL929" s="382"/>
      <c r="BM929" s="772"/>
      <c r="BN929" s="772"/>
      <c r="BO929" s="426"/>
      <c r="BP929" s="772"/>
      <c r="BQ929" s="772"/>
      <c r="BR929" s="772"/>
      <c r="BS929" s="772"/>
      <c r="BT929" s="773"/>
      <c r="BU929" s="773"/>
      <c r="BV929" s="773"/>
      <c r="BW929" s="748"/>
      <c r="BX929" s="773"/>
      <c r="BY929" s="773"/>
      <c r="BZ929" s="773"/>
      <c r="CA929" s="748"/>
      <c r="CB929" s="773"/>
      <c r="CC929" s="773"/>
      <c r="CD929" s="773"/>
      <c r="CE929" s="774"/>
      <c r="CF929" s="775"/>
      <c r="CG929" s="773"/>
      <c r="CH929" s="773"/>
      <c r="CI929" s="748"/>
      <c r="CJ929" s="690"/>
      <c r="CK929" s="690"/>
      <c r="CL929" s="776"/>
      <c r="CM929" s="382"/>
      <c r="CN929" s="438"/>
      <c r="CO929" s="777"/>
      <c r="CP929" s="777"/>
      <c r="CQ929" s="725"/>
      <c r="CR929" s="382"/>
      <c r="CS929" s="772"/>
      <c r="CT929" s="772"/>
      <c r="CU929" s="426"/>
      <c r="CV929" s="772"/>
      <c r="CW929" s="772"/>
      <c r="CX929" s="772"/>
      <c r="CY929" s="772"/>
      <c r="CZ929" s="773"/>
      <c r="DA929" s="773"/>
      <c r="DB929" s="773"/>
      <c r="DC929" s="748"/>
      <c r="DD929" s="773"/>
      <c r="DE929" s="773"/>
      <c r="DF929" s="773"/>
      <c r="DG929" s="748"/>
      <c r="DH929" s="773"/>
      <c r="DI929" s="773"/>
      <c r="DJ929" s="773"/>
      <c r="DK929" s="774"/>
      <c r="DL929" s="775"/>
      <c r="DM929" s="773"/>
      <c r="DN929" s="773"/>
      <c r="DO929" s="748"/>
      <c r="DP929" s="690"/>
      <c r="DQ929" s="690"/>
      <c r="DR929" s="776"/>
      <c r="DS929" s="382"/>
      <c r="DT929" s="438"/>
      <c r="DU929" s="777"/>
      <c r="DV929" s="777"/>
      <c r="DW929" s="725"/>
      <c r="DX929" s="382"/>
      <c r="DY929" s="772"/>
      <c r="DZ929" s="772"/>
      <c r="EA929" s="426"/>
      <c r="EB929" s="772"/>
      <c r="EC929" s="772"/>
      <c r="ED929" s="772"/>
      <c r="EE929" s="772"/>
      <c r="EF929" s="773"/>
      <c r="EG929" s="773"/>
      <c r="EH929" s="773"/>
      <c r="EI929" s="748"/>
      <c r="EJ929" s="773"/>
      <c r="EK929" s="773"/>
      <c r="EL929" s="773"/>
      <c r="EM929" s="748"/>
      <c r="EN929" s="773"/>
      <c r="EO929" s="773"/>
      <c r="EP929" s="773"/>
      <c r="EQ929" s="774"/>
      <c r="ER929" s="775"/>
      <c r="ES929" s="773"/>
      <c r="ET929" s="773"/>
      <c r="EU929" s="748"/>
      <c r="EV929" s="690"/>
      <c r="EW929" s="690"/>
      <c r="EX929" s="776"/>
      <c r="EY929" s="382"/>
      <c r="EZ929" s="438"/>
      <c r="FA929" s="777"/>
      <c r="FB929" s="777"/>
      <c r="FC929" s="725"/>
      <c r="FD929" s="382"/>
      <c r="FE929" s="772"/>
      <c r="FF929" s="772"/>
      <c r="FG929" s="426"/>
      <c r="FH929" s="772"/>
      <c r="FI929" s="772"/>
      <c r="FJ929" s="772"/>
      <c r="FK929" s="772"/>
      <c r="FL929" s="773"/>
      <c r="FM929" s="773"/>
      <c r="FN929" s="773"/>
      <c r="FO929" s="748"/>
      <c r="FP929" s="773"/>
      <c r="FQ929" s="773"/>
      <c r="FR929" s="773"/>
      <c r="FS929" s="748"/>
      <c r="FT929" s="773"/>
      <c r="FU929" s="773"/>
      <c r="FV929" s="773"/>
      <c r="FW929" s="774"/>
      <c r="FX929" s="775"/>
      <c r="FY929" s="773"/>
      <c r="FZ929" s="773"/>
      <c r="GA929" s="748"/>
      <c r="GB929" s="690"/>
      <c r="GC929" s="690"/>
      <c r="GD929" s="776"/>
      <c r="GE929" s="382"/>
      <c r="GF929" s="438"/>
      <c r="GG929" s="777"/>
      <c r="GH929" s="777"/>
      <c r="GI929" s="725"/>
      <c r="GJ929" s="382"/>
      <c r="GK929" s="772"/>
      <c r="GL929" s="772"/>
      <c r="GM929" s="426"/>
      <c r="GN929" s="772"/>
      <c r="GO929" s="772"/>
      <c r="GP929" s="772"/>
      <c r="GQ929" s="772"/>
      <c r="GR929" s="773"/>
      <c r="GS929" s="773"/>
      <c r="GT929" s="773"/>
      <c r="GU929" s="748"/>
      <c r="GV929" s="773"/>
      <c r="GW929" s="773"/>
      <c r="GX929" s="773"/>
      <c r="GY929" s="748"/>
      <c r="GZ929" s="773"/>
      <c r="HA929" s="773"/>
      <c r="HB929" s="773"/>
      <c r="HC929" s="774"/>
      <c r="HD929" s="775"/>
      <c r="HE929" s="773"/>
      <c r="HF929" s="773"/>
      <c r="HG929" s="748"/>
      <c r="HH929" s="690"/>
      <c r="HI929" s="690"/>
      <c r="HJ929" s="776"/>
      <c r="HK929" s="382"/>
      <c r="HL929" s="438"/>
      <c r="HM929" s="777"/>
      <c r="HN929" s="777"/>
      <c r="HO929" s="725"/>
      <c r="HP929" s="382"/>
      <c r="HQ929" s="772"/>
      <c r="HR929" s="772"/>
      <c r="HS929" s="426"/>
      <c r="HT929" s="772"/>
      <c r="HU929" s="772"/>
      <c r="HV929" s="772"/>
      <c r="HW929" s="772"/>
      <c r="HX929" s="773"/>
      <c r="HY929" s="773"/>
      <c r="HZ929" s="773"/>
      <c r="IA929" s="748"/>
      <c r="IB929" s="773"/>
      <c r="IC929" s="773"/>
      <c r="ID929" s="773"/>
      <c r="IE929" s="748"/>
      <c r="IF929" s="773"/>
      <c r="IG929" s="773"/>
      <c r="IH929" s="773"/>
      <c r="II929" s="774"/>
      <c r="IJ929" s="775"/>
      <c r="IK929" s="773"/>
      <c r="IL929" s="773"/>
      <c r="IM929" s="748"/>
      <c r="IN929" s="690"/>
      <c r="IO929" s="690"/>
      <c r="IP929" s="776"/>
      <c r="IQ929" s="382"/>
      <c r="IR929" s="438"/>
      <c r="IS929" s="777"/>
      <c r="IT929" s="777"/>
      <c r="IU929" s="725"/>
      <c r="IV929" s="382"/>
    </row>
    <row r="930" spans="1:34" s="8" customFormat="1" ht="37.5">
      <c r="A930" s="50" t="s">
        <v>1541</v>
      </c>
      <c r="B930" s="51" t="s">
        <v>1910</v>
      </c>
      <c r="C930" s="50" t="s">
        <v>1911</v>
      </c>
      <c r="D930" s="185" t="s">
        <v>1912</v>
      </c>
      <c r="E930" s="157" t="s">
        <v>1913</v>
      </c>
      <c r="F930" s="51" t="s">
        <v>1546</v>
      </c>
      <c r="G930" s="51" t="s">
        <v>1539</v>
      </c>
      <c r="H930" s="53"/>
      <c r="I930" s="53"/>
      <c r="J930" s="53"/>
      <c r="K930" s="222">
        <f>H930+I930+J930</f>
        <v>0</v>
      </c>
      <c r="L930" s="53"/>
      <c r="M930" s="53"/>
      <c r="N930" s="53"/>
      <c r="O930" s="222">
        <f>L930+M930+N930</f>
        <v>0</v>
      </c>
      <c r="P930" s="53"/>
      <c r="Q930" s="53">
        <v>1</v>
      </c>
      <c r="R930" s="53"/>
      <c r="S930" s="231">
        <f>P930+Q930+R930</f>
        <v>1</v>
      </c>
      <c r="T930" s="53"/>
      <c r="U930" s="53"/>
      <c r="V930" s="53"/>
      <c r="W930" s="231">
        <f>T930+U930+V930</f>
        <v>0</v>
      </c>
      <c r="X930" s="43">
        <f>K930+O930+S930+W930</f>
        <v>1</v>
      </c>
      <c r="Y930" s="542"/>
      <c r="Z930" s="55">
        <v>29401000000</v>
      </c>
      <c r="AA930" s="55" t="s">
        <v>50</v>
      </c>
      <c r="AB930" s="83">
        <v>100</v>
      </c>
      <c r="AC930" s="83">
        <v>100</v>
      </c>
      <c r="AD930" s="158">
        <v>42095</v>
      </c>
      <c r="AE930" s="57">
        <v>42217</v>
      </c>
      <c r="AF930" s="58" t="s">
        <v>1891</v>
      </c>
      <c r="AG930" s="55" t="s">
        <v>1626</v>
      </c>
      <c r="AH930" s="770"/>
    </row>
    <row r="931" spans="1:256" s="8" customFormat="1" ht="67.5" customHeight="1">
      <c r="A931" s="50" t="s">
        <v>1961</v>
      </c>
      <c r="B931" s="40" t="s">
        <v>1914</v>
      </c>
      <c r="C931" s="38" t="s">
        <v>1911</v>
      </c>
      <c r="D931" s="184" t="s">
        <v>1915</v>
      </c>
      <c r="E931" s="159" t="s">
        <v>1916</v>
      </c>
      <c r="F931" s="40" t="s">
        <v>1546</v>
      </c>
      <c r="G931" s="40" t="s">
        <v>1539</v>
      </c>
      <c r="H931" s="160"/>
      <c r="I931" s="160"/>
      <c r="J931" s="160"/>
      <c r="K931" s="237">
        <f>H931+I931+J931</f>
        <v>0</v>
      </c>
      <c r="L931" s="160"/>
      <c r="M931" s="160"/>
      <c r="N931" s="160">
        <v>1</v>
      </c>
      <c r="O931" s="237">
        <f>L931+M931+N931</f>
        <v>1</v>
      </c>
      <c r="P931" s="160"/>
      <c r="Q931" s="160"/>
      <c r="R931" s="160"/>
      <c r="S931" s="230">
        <f>P931+Q931+R931</f>
        <v>0</v>
      </c>
      <c r="T931" s="160"/>
      <c r="U931" s="160"/>
      <c r="V931" s="160">
        <v>1</v>
      </c>
      <c r="W931" s="230">
        <f>T931+U931+V931</f>
        <v>1</v>
      </c>
      <c r="X931" s="149">
        <f>K931+O931+S931+W931</f>
        <v>2</v>
      </c>
      <c r="Y931" s="553"/>
      <c r="Z931" s="44">
        <v>29401000000</v>
      </c>
      <c r="AA931" s="44" t="s">
        <v>50</v>
      </c>
      <c r="AB931" s="83">
        <v>170.374</v>
      </c>
      <c r="AC931" s="65">
        <v>170.374</v>
      </c>
      <c r="AD931" s="334">
        <v>42064</v>
      </c>
      <c r="AE931" s="45">
        <v>42339</v>
      </c>
      <c r="AF931" s="63" t="s">
        <v>1891</v>
      </c>
      <c r="AG931" s="279" t="s">
        <v>1626</v>
      </c>
      <c r="AH931" s="771"/>
      <c r="AI931" s="165"/>
      <c r="AJ931" s="165"/>
      <c r="AK931" s="165"/>
      <c r="AL931" s="165"/>
      <c r="AM931" s="165"/>
      <c r="AN931" s="165"/>
      <c r="AO931" s="165"/>
      <c r="AP931" s="165"/>
      <c r="AQ931" s="165"/>
      <c r="AR931" s="165"/>
      <c r="AS931" s="166"/>
      <c r="AT931" s="165"/>
      <c r="AU931" s="165"/>
      <c r="AV931" s="165"/>
      <c r="AW931" s="167"/>
      <c r="AX931" s="167"/>
      <c r="AY931" s="166"/>
      <c r="AZ931" s="168"/>
      <c r="BA931" s="169"/>
      <c r="BB931" s="170"/>
      <c r="BC931" s="171"/>
      <c r="BD931" s="172"/>
      <c r="BE931" s="173"/>
      <c r="BF931" s="174"/>
      <c r="BG931" s="175"/>
      <c r="BH931" s="162"/>
      <c r="BI931" s="163"/>
      <c r="BJ931" s="162"/>
      <c r="BK931" s="164"/>
      <c r="BL931" s="162"/>
      <c r="BM931" s="162"/>
      <c r="BN931" s="165"/>
      <c r="BO931" s="165"/>
      <c r="BP931" s="165"/>
      <c r="BQ931" s="165"/>
      <c r="BR931" s="165"/>
      <c r="BS931" s="165"/>
      <c r="BT931" s="165"/>
      <c r="BU931" s="165"/>
      <c r="BV931" s="165"/>
      <c r="BW931" s="165"/>
      <c r="BX931" s="165"/>
      <c r="BY931" s="166"/>
      <c r="BZ931" s="165"/>
      <c r="CA931" s="165"/>
      <c r="CB931" s="165"/>
      <c r="CC931" s="167"/>
      <c r="CD931" s="167"/>
      <c r="CE931" s="166"/>
      <c r="CF931" s="168"/>
      <c r="CG931" s="169"/>
      <c r="CH931" s="170"/>
      <c r="CI931" s="171"/>
      <c r="CJ931" s="172"/>
      <c r="CK931" s="173"/>
      <c r="CL931" s="174"/>
      <c r="CM931" s="175"/>
      <c r="CN931" s="162"/>
      <c r="CO931" s="163"/>
      <c r="CP931" s="162"/>
      <c r="CQ931" s="164"/>
      <c r="CR931" s="162"/>
      <c r="CS931" s="162"/>
      <c r="CT931" s="165"/>
      <c r="CU931" s="165"/>
      <c r="CV931" s="165"/>
      <c r="CW931" s="165"/>
      <c r="CX931" s="165"/>
      <c r="CY931" s="165"/>
      <c r="CZ931" s="165"/>
      <c r="DA931" s="165"/>
      <c r="DB931" s="165"/>
      <c r="DC931" s="165"/>
      <c r="DD931" s="165"/>
      <c r="DE931" s="166"/>
      <c r="DF931" s="165"/>
      <c r="DG931" s="165"/>
      <c r="DH931" s="165"/>
      <c r="DI931" s="167"/>
      <c r="DJ931" s="167"/>
      <c r="DK931" s="166"/>
      <c r="DL931" s="168"/>
      <c r="DM931" s="169"/>
      <c r="DN931" s="170"/>
      <c r="DO931" s="171"/>
      <c r="DP931" s="172"/>
      <c r="DQ931" s="173"/>
      <c r="DR931" s="174"/>
      <c r="DS931" s="175"/>
      <c r="DT931" s="162"/>
      <c r="DU931" s="163"/>
      <c r="DV931" s="162"/>
      <c r="DW931" s="164"/>
      <c r="DX931" s="162"/>
      <c r="DY931" s="162"/>
      <c r="DZ931" s="165"/>
      <c r="EA931" s="165"/>
      <c r="EB931" s="165"/>
      <c r="EC931" s="165"/>
      <c r="ED931" s="165"/>
      <c r="EE931" s="165"/>
      <c r="EF931" s="165"/>
      <c r="EG931" s="165"/>
      <c r="EH931" s="165"/>
      <c r="EI931" s="165"/>
      <c r="EJ931" s="165"/>
      <c r="EK931" s="166"/>
      <c r="EL931" s="165"/>
      <c r="EM931" s="165"/>
      <c r="EN931" s="165"/>
      <c r="EO931" s="167"/>
      <c r="EP931" s="167"/>
      <c r="EQ931" s="166"/>
      <c r="ER931" s="168"/>
      <c r="ES931" s="169"/>
      <c r="ET931" s="170"/>
      <c r="EU931" s="171"/>
      <c r="EV931" s="172"/>
      <c r="EW931" s="173"/>
      <c r="EX931" s="174"/>
      <c r="EY931" s="175"/>
      <c r="EZ931" s="162"/>
      <c r="FA931" s="163"/>
      <c r="FB931" s="162"/>
      <c r="FC931" s="164"/>
      <c r="FD931" s="162"/>
      <c r="FE931" s="162"/>
      <c r="FF931" s="165"/>
      <c r="FG931" s="165"/>
      <c r="FH931" s="165"/>
      <c r="FI931" s="165"/>
      <c r="FJ931" s="165"/>
      <c r="FK931" s="165"/>
      <c r="FL931" s="165"/>
      <c r="FM931" s="165"/>
      <c r="FN931" s="165"/>
      <c r="FO931" s="165"/>
      <c r="FP931" s="165"/>
      <c r="FQ931" s="166"/>
      <c r="FR931" s="165"/>
      <c r="FS931" s="165"/>
      <c r="FT931" s="165"/>
      <c r="FU931" s="167"/>
      <c r="FV931" s="167"/>
      <c r="FW931" s="166"/>
      <c r="FX931" s="168"/>
      <c r="FY931" s="169"/>
      <c r="FZ931" s="170"/>
      <c r="GA931" s="171"/>
      <c r="GB931" s="172"/>
      <c r="GC931" s="173"/>
      <c r="GD931" s="174"/>
      <c r="GE931" s="175"/>
      <c r="GF931" s="162"/>
      <c r="GG931" s="163"/>
      <c r="GH931" s="162"/>
      <c r="GI931" s="164"/>
      <c r="GJ931" s="162"/>
      <c r="GK931" s="162"/>
      <c r="GL931" s="165"/>
      <c r="GM931" s="165"/>
      <c r="GN931" s="165"/>
      <c r="GO931" s="165"/>
      <c r="GP931" s="165"/>
      <c r="GQ931" s="165"/>
      <c r="GR931" s="165"/>
      <c r="GS931" s="165"/>
      <c r="GT931" s="165"/>
      <c r="GU931" s="165"/>
      <c r="GV931" s="165"/>
      <c r="GW931" s="166"/>
      <c r="GX931" s="165"/>
      <c r="GY931" s="165"/>
      <c r="GZ931" s="165"/>
      <c r="HA931" s="167"/>
      <c r="HB931" s="167"/>
      <c r="HC931" s="166"/>
      <c r="HD931" s="168"/>
      <c r="HE931" s="169"/>
      <c r="HF931" s="170"/>
      <c r="HG931" s="171"/>
      <c r="HH931" s="172"/>
      <c r="HI931" s="173"/>
      <c r="HJ931" s="174"/>
      <c r="HK931" s="175"/>
      <c r="HL931" s="162"/>
      <c r="HM931" s="163"/>
      <c r="HN931" s="162"/>
      <c r="HO931" s="164"/>
      <c r="HP931" s="162"/>
      <c r="HQ931" s="162"/>
      <c r="HR931" s="165"/>
      <c r="HS931" s="165"/>
      <c r="HT931" s="165"/>
      <c r="HU931" s="165"/>
      <c r="HV931" s="165"/>
      <c r="HW931" s="165"/>
      <c r="HX931" s="165"/>
      <c r="HY931" s="165"/>
      <c r="HZ931" s="165"/>
      <c r="IA931" s="165"/>
      <c r="IB931" s="165"/>
      <c r="IC931" s="166"/>
      <c r="ID931" s="165"/>
      <c r="IE931" s="165"/>
      <c r="IF931" s="165"/>
      <c r="IG931" s="167"/>
      <c r="IH931" s="167"/>
      <c r="II931" s="166"/>
      <c r="IJ931" s="168"/>
      <c r="IK931" s="169"/>
      <c r="IL931" s="170"/>
      <c r="IM931" s="171"/>
      <c r="IN931" s="172"/>
      <c r="IO931" s="173"/>
      <c r="IP931" s="174"/>
      <c r="IQ931" s="175"/>
      <c r="IR931" s="162"/>
      <c r="IS931" s="163"/>
      <c r="IT931" s="162"/>
      <c r="IU931" s="164"/>
      <c r="IV931" s="162"/>
    </row>
    <row r="932" spans="1:256" s="1" customFormat="1" ht="56.25">
      <c r="A932" s="50" t="s">
        <v>1960</v>
      </c>
      <c r="B932" s="51" t="s">
        <v>1944</v>
      </c>
      <c r="C932" s="51" t="s">
        <v>1945</v>
      </c>
      <c r="D932" s="203" t="s">
        <v>1946</v>
      </c>
      <c r="E932" s="58"/>
      <c r="F932" s="51" t="s">
        <v>1546</v>
      </c>
      <c r="G932" s="51" t="s">
        <v>1947</v>
      </c>
      <c r="H932" s="132">
        <v>0</v>
      </c>
      <c r="I932" s="132">
        <v>0</v>
      </c>
      <c r="J932" s="132">
        <v>0</v>
      </c>
      <c r="K932" s="238">
        <f>H932+I932+J932</f>
        <v>0</v>
      </c>
      <c r="L932" s="132">
        <v>0</v>
      </c>
      <c r="M932" s="132">
        <v>0</v>
      </c>
      <c r="N932" s="132">
        <v>0</v>
      </c>
      <c r="O932" s="238">
        <f>L932+M932+N932</f>
        <v>0</v>
      </c>
      <c r="P932" s="132">
        <v>0</v>
      </c>
      <c r="Q932" s="132">
        <v>0</v>
      </c>
      <c r="R932" s="132">
        <v>0</v>
      </c>
      <c r="S932" s="232">
        <f>P932+Q932+R932</f>
        <v>0</v>
      </c>
      <c r="T932" s="132">
        <v>0</v>
      </c>
      <c r="U932" s="132">
        <v>0</v>
      </c>
      <c r="V932" s="132">
        <v>0</v>
      </c>
      <c r="W932" s="232">
        <f>V932+U932+T932</f>
        <v>0</v>
      </c>
      <c r="X932" s="133">
        <v>1</v>
      </c>
      <c r="Y932" s="564">
        <v>0</v>
      </c>
      <c r="Z932" s="133">
        <v>29401000000</v>
      </c>
      <c r="AA932" s="55" t="s">
        <v>50</v>
      </c>
      <c r="AB932" s="83">
        <v>119.671</v>
      </c>
      <c r="AC932" s="83">
        <v>119.671</v>
      </c>
      <c r="AD932" s="57">
        <v>41821</v>
      </c>
      <c r="AE932" s="57">
        <v>42125</v>
      </c>
      <c r="AF932" s="58" t="s">
        <v>1948</v>
      </c>
      <c r="AG932" s="279" t="s">
        <v>1626</v>
      </c>
      <c r="AH932" s="328"/>
      <c r="AI932" s="165"/>
      <c r="AJ932" s="165"/>
      <c r="AK932" s="165"/>
      <c r="AL932" s="165"/>
      <c r="AM932" s="165"/>
      <c r="AN932" s="165"/>
      <c r="AO932" s="165"/>
      <c r="AP932" s="165"/>
      <c r="AQ932" s="165"/>
      <c r="AR932" s="165"/>
      <c r="AS932" s="166"/>
      <c r="AT932" s="165"/>
      <c r="AU932" s="165"/>
      <c r="AV932" s="165"/>
      <c r="AW932" s="167"/>
      <c r="AX932" s="167"/>
      <c r="AY932" s="166"/>
      <c r="AZ932" s="168"/>
      <c r="BA932" s="169"/>
      <c r="BB932" s="170"/>
      <c r="BC932" s="171"/>
      <c r="BD932" s="172"/>
      <c r="BE932" s="173"/>
      <c r="BF932" s="174"/>
      <c r="BG932" s="175"/>
      <c r="BH932" s="162"/>
      <c r="BI932" s="163"/>
      <c r="BJ932" s="162"/>
      <c r="BK932" s="164"/>
      <c r="BL932" s="162"/>
      <c r="BM932" s="162"/>
      <c r="BN932" s="165"/>
      <c r="BO932" s="165"/>
      <c r="BP932" s="165"/>
      <c r="BQ932" s="165"/>
      <c r="BR932" s="165"/>
      <c r="BS932" s="165"/>
      <c r="BT932" s="165"/>
      <c r="BU932" s="165"/>
      <c r="BV932" s="165"/>
      <c r="BW932" s="165"/>
      <c r="BX932" s="165"/>
      <c r="BY932" s="166"/>
      <c r="BZ932" s="165"/>
      <c r="CA932" s="165"/>
      <c r="CB932" s="165"/>
      <c r="CC932" s="167"/>
      <c r="CD932" s="167"/>
      <c r="CE932" s="166"/>
      <c r="CF932" s="168"/>
      <c r="CG932" s="169"/>
      <c r="CH932" s="170"/>
      <c r="CI932" s="171"/>
      <c r="CJ932" s="172"/>
      <c r="CK932" s="173"/>
      <c r="CL932" s="174"/>
      <c r="CM932" s="175"/>
      <c r="CN932" s="162"/>
      <c r="CO932" s="163"/>
      <c r="CP932" s="162"/>
      <c r="CQ932" s="164"/>
      <c r="CR932" s="162"/>
      <c r="CS932" s="162"/>
      <c r="CT932" s="165"/>
      <c r="CU932" s="165"/>
      <c r="CV932" s="165"/>
      <c r="CW932" s="165"/>
      <c r="CX932" s="165"/>
      <c r="CY932" s="165"/>
      <c r="CZ932" s="165"/>
      <c r="DA932" s="165"/>
      <c r="DB932" s="165"/>
      <c r="DC932" s="165"/>
      <c r="DD932" s="165"/>
      <c r="DE932" s="166"/>
      <c r="DF932" s="165"/>
      <c r="DG932" s="165"/>
      <c r="DH932" s="165"/>
      <c r="DI932" s="167"/>
      <c r="DJ932" s="167"/>
      <c r="DK932" s="166"/>
      <c r="DL932" s="168"/>
      <c r="DM932" s="169"/>
      <c r="DN932" s="170"/>
      <c r="DO932" s="171"/>
      <c r="DP932" s="172"/>
      <c r="DQ932" s="173"/>
      <c r="DR932" s="174"/>
      <c r="DS932" s="175"/>
      <c r="DT932" s="162"/>
      <c r="DU932" s="163"/>
      <c r="DV932" s="162"/>
      <c r="DW932" s="164"/>
      <c r="DX932" s="162"/>
      <c r="DY932" s="162"/>
      <c r="DZ932" s="165"/>
      <c r="EA932" s="165"/>
      <c r="EB932" s="165"/>
      <c r="EC932" s="165"/>
      <c r="ED932" s="165"/>
      <c r="EE932" s="165"/>
      <c r="EF932" s="165"/>
      <c r="EG932" s="165"/>
      <c r="EH932" s="165"/>
      <c r="EI932" s="165"/>
      <c r="EJ932" s="165"/>
      <c r="EK932" s="166"/>
      <c r="EL932" s="165"/>
      <c r="EM932" s="165"/>
      <c r="EN932" s="165"/>
      <c r="EO932" s="167"/>
      <c r="EP932" s="167"/>
      <c r="EQ932" s="166"/>
      <c r="ER932" s="168"/>
      <c r="ES932" s="169"/>
      <c r="ET932" s="170"/>
      <c r="EU932" s="171"/>
      <c r="EV932" s="172"/>
      <c r="EW932" s="173"/>
      <c r="EX932" s="174"/>
      <c r="EY932" s="175"/>
      <c r="EZ932" s="162"/>
      <c r="FA932" s="163"/>
      <c r="FB932" s="162"/>
      <c r="FC932" s="164"/>
      <c r="FD932" s="162"/>
      <c r="FE932" s="162"/>
      <c r="FF932" s="165"/>
      <c r="FG932" s="165"/>
      <c r="FH932" s="165"/>
      <c r="FI932" s="165"/>
      <c r="FJ932" s="165"/>
      <c r="FK932" s="165"/>
      <c r="FL932" s="165"/>
      <c r="FM932" s="165"/>
      <c r="FN932" s="165"/>
      <c r="FO932" s="165"/>
      <c r="FP932" s="165"/>
      <c r="FQ932" s="166"/>
      <c r="FR932" s="165"/>
      <c r="FS932" s="165"/>
      <c r="FT932" s="165"/>
      <c r="FU932" s="167"/>
      <c r="FV932" s="167"/>
      <c r="FW932" s="166"/>
      <c r="FX932" s="168"/>
      <c r="FY932" s="169"/>
      <c r="FZ932" s="170"/>
      <c r="GA932" s="171"/>
      <c r="GB932" s="172"/>
      <c r="GC932" s="173"/>
      <c r="GD932" s="174"/>
      <c r="GE932" s="175"/>
      <c r="GF932" s="162"/>
      <c r="GG932" s="163"/>
      <c r="GH932" s="162"/>
      <c r="GI932" s="164"/>
      <c r="GJ932" s="162"/>
      <c r="GK932" s="162"/>
      <c r="GL932" s="165"/>
      <c r="GM932" s="165"/>
      <c r="GN932" s="165"/>
      <c r="GO932" s="165"/>
      <c r="GP932" s="165"/>
      <c r="GQ932" s="165"/>
      <c r="GR932" s="165"/>
      <c r="GS932" s="165"/>
      <c r="GT932" s="165"/>
      <c r="GU932" s="165"/>
      <c r="GV932" s="165"/>
      <c r="GW932" s="166"/>
      <c r="GX932" s="165"/>
      <c r="GY932" s="165"/>
      <c r="GZ932" s="165"/>
      <c r="HA932" s="167"/>
      <c r="HB932" s="167"/>
      <c r="HC932" s="166"/>
      <c r="HD932" s="168"/>
      <c r="HE932" s="169"/>
      <c r="HF932" s="170"/>
      <c r="HG932" s="171"/>
      <c r="HH932" s="172"/>
      <c r="HI932" s="173"/>
      <c r="HJ932" s="174"/>
      <c r="HK932" s="175"/>
      <c r="HL932" s="162"/>
      <c r="HM932" s="163"/>
      <c r="HN932" s="162"/>
      <c r="HO932" s="164"/>
      <c r="HP932" s="162"/>
      <c r="HQ932" s="162"/>
      <c r="HR932" s="165"/>
      <c r="HS932" s="165"/>
      <c r="HT932" s="165"/>
      <c r="HU932" s="165"/>
      <c r="HV932" s="165"/>
      <c r="HW932" s="165"/>
      <c r="HX932" s="165"/>
      <c r="HY932" s="165"/>
      <c r="HZ932" s="165"/>
      <c r="IA932" s="165"/>
      <c r="IB932" s="165"/>
      <c r="IC932" s="166"/>
      <c r="ID932" s="165"/>
      <c r="IE932" s="165"/>
      <c r="IF932" s="165"/>
      <c r="IG932" s="167"/>
      <c r="IH932" s="167"/>
      <c r="II932" s="166"/>
      <c r="IJ932" s="168"/>
      <c r="IK932" s="169"/>
      <c r="IL932" s="170"/>
      <c r="IM932" s="171"/>
      <c r="IN932" s="172"/>
      <c r="IO932" s="173"/>
      <c r="IP932" s="174"/>
      <c r="IQ932" s="175"/>
      <c r="IR932" s="162"/>
      <c r="IS932" s="163"/>
      <c r="IT932" s="162"/>
      <c r="IU932" s="164"/>
      <c r="IV932" s="162"/>
    </row>
    <row r="933" spans="1:251" s="1" customFormat="1" ht="18.75">
      <c r="A933" s="23" t="s">
        <v>1548</v>
      </c>
      <c r="B933" s="24"/>
      <c r="C933" s="23"/>
      <c r="D933" s="182" t="s">
        <v>1559</v>
      </c>
      <c r="E933" s="24"/>
      <c r="F933" s="24"/>
      <c r="G933" s="24"/>
      <c r="H933" s="25"/>
      <c r="I933" s="25"/>
      <c r="J933" s="25"/>
      <c r="K933" s="228">
        <v>0</v>
      </c>
      <c r="L933" s="25"/>
      <c r="M933" s="25"/>
      <c r="N933" s="25"/>
      <c r="O933" s="228">
        <v>0</v>
      </c>
      <c r="P933" s="25"/>
      <c r="Q933" s="25"/>
      <c r="R933" s="25"/>
      <c r="S933" s="228">
        <v>0</v>
      </c>
      <c r="T933" s="25"/>
      <c r="U933" s="25"/>
      <c r="V933" s="25"/>
      <c r="W933" s="228">
        <v>0</v>
      </c>
      <c r="X933" s="26"/>
      <c r="Y933" s="540">
        <v>0</v>
      </c>
      <c r="Z933" s="119"/>
      <c r="AA933" s="119"/>
      <c r="AB933" s="278">
        <f>(X933+Y933)*AC933</f>
        <v>0</v>
      </c>
      <c r="AC933" s="28"/>
      <c r="AD933" s="29"/>
      <c r="AE933" s="29"/>
      <c r="AF933" s="27"/>
      <c r="AG933" s="27"/>
      <c r="AH933" s="329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  <c r="FU933" s="8"/>
      <c r="FV933" s="8"/>
      <c r="FW933" s="8"/>
      <c r="FX933" s="8"/>
      <c r="FY933" s="8"/>
      <c r="FZ933" s="8"/>
      <c r="GA933" s="8"/>
      <c r="GB933" s="8"/>
      <c r="GC933" s="8"/>
      <c r="GD933" s="8"/>
      <c r="GE933" s="8"/>
      <c r="GF933" s="8"/>
      <c r="GG933" s="8"/>
      <c r="GH933" s="8"/>
      <c r="GI933" s="8"/>
      <c r="GJ933" s="8"/>
      <c r="GK933" s="8"/>
      <c r="GL933" s="8"/>
      <c r="GM933" s="8"/>
      <c r="GN933" s="8"/>
      <c r="GO933" s="8"/>
      <c r="GP933" s="8"/>
      <c r="GQ933" s="8"/>
      <c r="GR933" s="8"/>
      <c r="GS933" s="8"/>
      <c r="GT933" s="8"/>
      <c r="GU933" s="8"/>
      <c r="GV933" s="8"/>
      <c r="GW933" s="8"/>
      <c r="GX933" s="8"/>
      <c r="GY933" s="8"/>
      <c r="GZ933" s="8"/>
      <c r="HA933" s="8"/>
      <c r="HB933" s="8"/>
      <c r="HC933" s="8"/>
      <c r="HD933" s="8"/>
      <c r="HE933" s="8"/>
      <c r="HF933" s="8"/>
      <c r="HG933" s="8"/>
      <c r="HH933" s="8"/>
      <c r="HI933" s="8"/>
      <c r="HJ933" s="8"/>
      <c r="HK933" s="8"/>
      <c r="HL933" s="8"/>
      <c r="HM933" s="8"/>
      <c r="HN933" s="8"/>
      <c r="HO933" s="8"/>
      <c r="HP933" s="8"/>
      <c r="HQ933" s="8"/>
      <c r="HR933" s="8"/>
      <c r="HS933" s="8"/>
      <c r="HT933" s="8"/>
      <c r="HU933" s="8"/>
      <c r="HV933" s="8"/>
      <c r="HW933" s="8"/>
      <c r="HX933" s="8"/>
      <c r="HY933" s="8"/>
      <c r="HZ933" s="8"/>
      <c r="IA933" s="8"/>
      <c r="IB933" s="8"/>
      <c r="IC933" s="8"/>
      <c r="ID933" s="8"/>
      <c r="IE933" s="8"/>
      <c r="IF933" s="8"/>
      <c r="IG933" s="8"/>
      <c r="IH933" s="8"/>
      <c r="II933" s="8"/>
      <c r="IJ933" s="8"/>
      <c r="IK933" s="8"/>
      <c r="IL933" s="8"/>
      <c r="IM933" s="8"/>
      <c r="IN933" s="8"/>
      <c r="IO933" s="8"/>
      <c r="IP933" s="8"/>
      <c r="IQ933" s="8"/>
    </row>
    <row r="934" spans="1:34" s="1" customFormat="1" ht="37.5">
      <c r="A934" s="38" t="s">
        <v>1550</v>
      </c>
      <c r="B934" s="66"/>
      <c r="C934" s="38"/>
      <c r="D934" s="187" t="s">
        <v>1560</v>
      </c>
      <c r="E934" s="49"/>
      <c r="F934" s="38"/>
      <c r="G934" s="38"/>
      <c r="H934" s="42"/>
      <c r="I934" s="42"/>
      <c r="J934" s="42"/>
      <c r="K934" s="222">
        <v>0</v>
      </c>
      <c r="L934" s="42"/>
      <c r="M934" s="42"/>
      <c r="N934" s="42"/>
      <c r="O934" s="222">
        <v>0</v>
      </c>
      <c r="P934" s="42"/>
      <c r="Q934" s="42"/>
      <c r="R934" s="42"/>
      <c r="S934" s="222">
        <v>0</v>
      </c>
      <c r="T934" s="42"/>
      <c r="U934" s="42"/>
      <c r="V934" s="42"/>
      <c r="W934" s="222">
        <v>0</v>
      </c>
      <c r="X934" s="43">
        <v>0</v>
      </c>
      <c r="Y934" s="542">
        <v>0</v>
      </c>
      <c r="Z934" s="44"/>
      <c r="AA934" s="44"/>
      <c r="AB934" s="264">
        <f>(X934+Y934)*AC934</f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1554</v>
      </c>
      <c r="B935" s="38"/>
      <c r="C935" s="38"/>
      <c r="D935" s="187" t="s">
        <v>1561</v>
      </c>
      <c r="E935" s="49"/>
      <c r="F935" s="38"/>
      <c r="G935" s="38"/>
      <c r="H935" s="42"/>
      <c r="I935" s="42"/>
      <c r="J935" s="42"/>
      <c r="K935" s="222">
        <v>0</v>
      </c>
      <c r="L935" s="42"/>
      <c r="M935" s="42"/>
      <c r="N935" s="42"/>
      <c r="O935" s="222">
        <v>0</v>
      </c>
      <c r="P935" s="42"/>
      <c r="Q935" s="42"/>
      <c r="R935" s="42"/>
      <c r="S935" s="222">
        <v>0</v>
      </c>
      <c r="T935" s="42"/>
      <c r="U935" s="42"/>
      <c r="V935" s="42"/>
      <c r="W935" s="222">
        <v>0</v>
      </c>
      <c r="X935" s="43">
        <v>0</v>
      </c>
      <c r="Y935" s="542">
        <v>0</v>
      </c>
      <c r="Z935" s="44"/>
      <c r="AA935" s="44"/>
      <c r="AB935" s="264">
        <f>(X935+Y935)*AC935</f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1558</v>
      </c>
      <c r="B936" s="24"/>
      <c r="C936" s="23"/>
      <c r="D936" s="182" t="s">
        <v>1563</v>
      </c>
      <c r="E936" s="24"/>
      <c r="F936" s="24"/>
      <c r="G936" s="24"/>
      <c r="H936" s="25"/>
      <c r="I936" s="25"/>
      <c r="J936" s="25"/>
      <c r="K936" s="228">
        <v>0</v>
      </c>
      <c r="L936" s="25"/>
      <c r="M936" s="25"/>
      <c r="N936" s="25"/>
      <c r="O936" s="228">
        <v>0</v>
      </c>
      <c r="P936" s="25"/>
      <c r="Q936" s="25"/>
      <c r="R936" s="25"/>
      <c r="S936" s="228">
        <v>0</v>
      </c>
      <c r="T936" s="25"/>
      <c r="U936" s="25"/>
      <c r="V936" s="25"/>
      <c r="W936" s="228">
        <v>0</v>
      </c>
      <c r="X936" s="26"/>
      <c r="Y936" s="540">
        <v>0</v>
      </c>
      <c r="Z936" s="119"/>
      <c r="AA936" s="119"/>
      <c r="AB936" s="277">
        <f>SUM(AB937:AB938)</f>
        <v>3724.89</v>
      </c>
      <c r="AC936" s="28"/>
      <c r="AD936" s="29"/>
      <c r="AE936" s="29"/>
      <c r="AF936" s="27"/>
      <c r="AG936" s="27"/>
      <c r="AH936" s="322"/>
    </row>
    <row r="937" spans="1:34" s="1" customFormat="1" ht="81" customHeight="1">
      <c r="A937" s="50" t="s">
        <v>1949</v>
      </c>
      <c r="B937" s="51" t="s">
        <v>1950</v>
      </c>
      <c r="C937" s="50" t="s">
        <v>1951</v>
      </c>
      <c r="D937" s="185" t="s">
        <v>1952</v>
      </c>
      <c r="E937" s="51" t="s">
        <v>1953</v>
      </c>
      <c r="F937" s="51" t="s">
        <v>1546</v>
      </c>
      <c r="G937" s="51" t="s">
        <v>1954</v>
      </c>
      <c r="H937" s="53">
        <v>0</v>
      </c>
      <c r="I937" s="53">
        <v>0</v>
      </c>
      <c r="J937" s="53">
        <v>0</v>
      </c>
      <c r="K937" s="222">
        <v>0</v>
      </c>
      <c r="L937" s="53">
        <v>0</v>
      </c>
      <c r="M937" s="53">
        <v>0</v>
      </c>
      <c r="N937" s="53">
        <v>0</v>
      </c>
      <c r="O937" s="222">
        <v>0</v>
      </c>
      <c r="P937" s="53">
        <v>0</v>
      </c>
      <c r="Q937" s="53">
        <v>0</v>
      </c>
      <c r="R937" s="53">
        <v>0</v>
      </c>
      <c r="S937" s="231">
        <v>0</v>
      </c>
      <c r="T937" s="53">
        <v>0</v>
      </c>
      <c r="U937" s="53">
        <v>0</v>
      </c>
      <c r="V937" s="53">
        <v>0</v>
      </c>
      <c r="W937" s="231">
        <v>0</v>
      </c>
      <c r="X937" s="54">
        <v>0</v>
      </c>
      <c r="Y937" s="542">
        <v>1</v>
      </c>
      <c r="Z937" s="176">
        <v>29401000000</v>
      </c>
      <c r="AA937" s="55" t="s">
        <v>50</v>
      </c>
      <c r="AB937" s="83">
        <v>3516.58</v>
      </c>
      <c r="AC937" s="83">
        <v>3516.58</v>
      </c>
      <c r="AD937" s="158">
        <v>41974</v>
      </c>
      <c r="AE937" s="57">
        <v>42339</v>
      </c>
      <c r="AF937" s="58" t="s">
        <v>1955</v>
      </c>
      <c r="AG937" s="55" t="s">
        <v>1626</v>
      </c>
      <c r="AH937" s="330"/>
    </row>
    <row r="938" spans="1:34" s="1" customFormat="1" ht="66.75" customHeight="1">
      <c r="A938" s="50" t="s">
        <v>1956</v>
      </c>
      <c r="B938" s="51" t="s">
        <v>1950</v>
      </c>
      <c r="C938" s="50" t="s">
        <v>1951</v>
      </c>
      <c r="D938" s="185" t="s">
        <v>1957</v>
      </c>
      <c r="E938" s="51" t="s">
        <v>1958</v>
      </c>
      <c r="F938" s="51" t="s">
        <v>1546</v>
      </c>
      <c r="G938" s="51" t="s">
        <v>1947</v>
      </c>
      <c r="H938" s="53">
        <v>0</v>
      </c>
      <c r="I938" s="53">
        <v>0</v>
      </c>
      <c r="J938" s="53">
        <v>0</v>
      </c>
      <c r="K938" s="222">
        <v>0</v>
      </c>
      <c r="L938" s="53">
        <v>0</v>
      </c>
      <c r="M938" s="53">
        <v>0</v>
      </c>
      <c r="N938" s="53">
        <v>0</v>
      </c>
      <c r="O938" s="222">
        <v>0</v>
      </c>
      <c r="P938" s="53">
        <v>0</v>
      </c>
      <c r="Q938" s="53">
        <v>0</v>
      </c>
      <c r="R938" s="53">
        <v>0</v>
      </c>
      <c r="S938" s="231">
        <v>0</v>
      </c>
      <c r="T938" s="53">
        <v>0</v>
      </c>
      <c r="U938" s="53">
        <v>0</v>
      </c>
      <c r="V938" s="53">
        <v>0</v>
      </c>
      <c r="W938" s="231">
        <v>0</v>
      </c>
      <c r="X938" s="54">
        <v>0</v>
      </c>
      <c r="Y938" s="542">
        <v>1</v>
      </c>
      <c r="Z938" s="176">
        <v>29401000000</v>
      </c>
      <c r="AA938" s="55" t="s">
        <v>50</v>
      </c>
      <c r="AB938" s="83">
        <v>208.31</v>
      </c>
      <c r="AC938" s="83">
        <v>208.31</v>
      </c>
      <c r="AD938" s="158" t="s">
        <v>1941</v>
      </c>
      <c r="AE938" s="57">
        <v>42339</v>
      </c>
      <c r="AF938" s="58" t="s">
        <v>1891</v>
      </c>
      <c r="AG938" s="55" t="s">
        <v>1626</v>
      </c>
      <c r="AH938" s="330"/>
    </row>
    <row r="939" spans="1:36" s="355" customFormat="1" ht="94.5" customHeight="1">
      <c r="A939" s="300" t="s">
        <v>2530</v>
      </c>
      <c r="B939" s="313" t="s">
        <v>1950</v>
      </c>
      <c r="C939" s="313">
        <v>7492000</v>
      </c>
      <c r="D939" s="482" t="s">
        <v>2531</v>
      </c>
      <c r="E939" s="301" t="s">
        <v>2532</v>
      </c>
      <c r="F939" s="300" t="s">
        <v>1546</v>
      </c>
      <c r="G939" s="300" t="s">
        <v>2526</v>
      </c>
      <c r="H939" s="395">
        <v>0</v>
      </c>
      <c r="I939" s="395">
        <v>0</v>
      </c>
      <c r="J939" s="395">
        <v>0</v>
      </c>
      <c r="K939" s="484">
        <f>H939+I939+J939</f>
        <v>0</v>
      </c>
      <c r="L939" s="395">
        <v>0</v>
      </c>
      <c r="M939" s="395">
        <v>0</v>
      </c>
      <c r="N939" s="395">
        <v>0</v>
      </c>
      <c r="O939" s="484">
        <f>L939+M939+N939</f>
        <v>0</v>
      </c>
      <c r="P939" s="395">
        <v>0</v>
      </c>
      <c r="Q939" s="395">
        <v>0</v>
      </c>
      <c r="R939" s="395">
        <v>0</v>
      </c>
      <c r="S939" s="397">
        <v>0</v>
      </c>
      <c r="T939" s="395">
        <v>0</v>
      </c>
      <c r="U939" s="395">
        <v>0</v>
      </c>
      <c r="V939" s="400">
        <v>0</v>
      </c>
      <c r="W939" s="397">
        <v>0</v>
      </c>
      <c r="X939" s="399">
        <v>0</v>
      </c>
      <c r="Y939" s="545">
        <v>1</v>
      </c>
      <c r="Z939" s="307">
        <v>29401000000</v>
      </c>
      <c r="AA939" s="308" t="s">
        <v>50</v>
      </c>
      <c r="AB939" s="342">
        <v>222.24</v>
      </c>
      <c r="AC939" s="310">
        <v>42339</v>
      </c>
      <c r="AD939" s="310">
        <v>42339</v>
      </c>
      <c r="AE939" s="311">
        <v>42735</v>
      </c>
      <c r="AF939" s="308" t="s">
        <v>1891</v>
      </c>
      <c r="AG939" s="308" t="s">
        <v>1626</v>
      </c>
      <c r="AH939" s="356" t="s">
        <v>2534</v>
      </c>
      <c r="AI939" s="362"/>
      <c r="AJ939" s="362"/>
    </row>
    <row r="940" spans="1:34" s="1" customFormat="1" ht="37.5">
      <c r="A940" s="23" t="s">
        <v>1562</v>
      </c>
      <c r="B940" s="24"/>
      <c r="C940" s="23"/>
      <c r="D940" s="182" t="s">
        <v>1565</v>
      </c>
      <c r="E940" s="24"/>
      <c r="F940" s="24"/>
      <c r="G940" s="24"/>
      <c r="H940" s="25"/>
      <c r="I940" s="25"/>
      <c r="J940" s="25"/>
      <c r="K940" s="228">
        <v>0</v>
      </c>
      <c r="L940" s="25"/>
      <c r="M940" s="25"/>
      <c r="N940" s="25"/>
      <c r="O940" s="228">
        <v>0</v>
      </c>
      <c r="P940" s="25"/>
      <c r="Q940" s="25"/>
      <c r="R940" s="25"/>
      <c r="S940" s="228">
        <v>0</v>
      </c>
      <c r="T940" s="25"/>
      <c r="U940" s="25"/>
      <c r="V940" s="25"/>
      <c r="W940" s="228">
        <v>0</v>
      </c>
      <c r="X940" s="26"/>
      <c r="Y940" s="540">
        <v>0</v>
      </c>
      <c r="Z940" s="119"/>
      <c r="AA940" s="119"/>
      <c r="AB940" s="278">
        <f aca="true" t="shared" si="29" ref="AB940:AB966">(X940+Y940)*AC940</f>
        <v>0</v>
      </c>
      <c r="AC940" s="28"/>
      <c r="AD940" s="29"/>
      <c r="AE940" s="29"/>
      <c r="AF940" s="27"/>
      <c r="AG940" s="27"/>
      <c r="AH940" s="322"/>
    </row>
    <row r="941" spans="1:34" s="1" customFormat="1" ht="18.75">
      <c r="A941" s="38" t="s">
        <v>1788</v>
      </c>
      <c r="B941" s="66"/>
      <c r="C941" s="38"/>
      <c r="D941" s="187" t="s">
        <v>1567</v>
      </c>
      <c r="E941" s="49"/>
      <c r="F941" s="38"/>
      <c r="G941" s="38"/>
      <c r="H941" s="42"/>
      <c r="I941" s="42"/>
      <c r="J941" s="42"/>
      <c r="K941" s="222">
        <v>0</v>
      </c>
      <c r="L941" s="42"/>
      <c r="M941" s="42"/>
      <c r="N941" s="42"/>
      <c r="O941" s="222">
        <v>0</v>
      </c>
      <c r="P941" s="42"/>
      <c r="Q941" s="42"/>
      <c r="R941" s="42"/>
      <c r="S941" s="222">
        <v>0</v>
      </c>
      <c r="T941" s="42"/>
      <c r="U941" s="42"/>
      <c r="V941" s="42"/>
      <c r="W941" s="222">
        <v>0</v>
      </c>
      <c r="X941" s="43">
        <v>0</v>
      </c>
      <c r="Y941" s="542">
        <v>0</v>
      </c>
      <c r="Z941" s="44"/>
      <c r="AA941" s="44"/>
      <c r="AB941" s="264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37.5">
      <c r="A942" s="38" t="s">
        <v>1789</v>
      </c>
      <c r="B942" s="66"/>
      <c r="C942" s="38"/>
      <c r="D942" s="187" t="s">
        <v>1569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 t="shared" si="29"/>
        <v>0</v>
      </c>
      <c r="AC942" s="65"/>
      <c r="AD942" s="45"/>
      <c r="AE942" s="45"/>
      <c r="AF942" s="44"/>
      <c r="AG942" s="44"/>
      <c r="AH942" s="63"/>
    </row>
    <row r="943" spans="1:256" s="8" customFormat="1" ht="49.5" customHeight="1">
      <c r="A943" s="95" t="s">
        <v>2483</v>
      </c>
      <c r="B943" s="403" t="s">
        <v>2484</v>
      </c>
      <c r="C943" s="403" t="s">
        <v>2485</v>
      </c>
      <c r="D943" s="190" t="s">
        <v>2486</v>
      </c>
      <c r="E943" s="69" t="s">
        <v>1886</v>
      </c>
      <c r="F943" s="40"/>
      <c r="G943" s="40" t="s">
        <v>1947</v>
      </c>
      <c r="H943" s="42">
        <v>0</v>
      </c>
      <c r="I943" s="42">
        <v>0</v>
      </c>
      <c r="J943" s="42">
        <v>0</v>
      </c>
      <c r="K943" s="222">
        <v>0</v>
      </c>
      <c r="L943" s="42">
        <v>0</v>
      </c>
      <c r="M943" s="42">
        <v>0</v>
      </c>
      <c r="N943" s="42">
        <v>0</v>
      </c>
      <c r="O943" s="222">
        <v>0</v>
      </c>
      <c r="P943" s="42">
        <v>0</v>
      </c>
      <c r="Q943" s="42">
        <v>1</v>
      </c>
      <c r="R943" s="42">
        <v>1</v>
      </c>
      <c r="S943" s="231">
        <v>2</v>
      </c>
      <c r="T943" s="42">
        <v>1</v>
      </c>
      <c r="U943" s="42">
        <v>1</v>
      </c>
      <c r="V943" s="42">
        <v>1</v>
      </c>
      <c r="W943" s="231">
        <v>3</v>
      </c>
      <c r="X943" s="54">
        <v>5</v>
      </c>
      <c r="Y943" s="542">
        <v>3</v>
      </c>
      <c r="Z943" s="316">
        <v>29401000000</v>
      </c>
      <c r="AA943" s="44" t="s">
        <v>50</v>
      </c>
      <c r="AB943" s="420">
        <v>33984</v>
      </c>
      <c r="AC943" s="404">
        <v>42217</v>
      </c>
      <c r="AD943" s="57">
        <v>42217</v>
      </c>
      <c r="AE943" s="57">
        <v>43313</v>
      </c>
      <c r="AF943" s="421" t="s">
        <v>1891</v>
      </c>
      <c r="AG943" s="95" t="s">
        <v>1626</v>
      </c>
      <c r="AH943" s="405" t="s">
        <v>2487</v>
      </c>
      <c r="AI943" s="406"/>
      <c r="AJ943" s="407"/>
      <c r="AK943" s="363"/>
      <c r="AL943" s="408"/>
      <c r="AM943" s="408"/>
      <c r="AN943" s="409"/>
      <c r="AO943" s="409"/>
      <c r="AP943" s="409"/>
      <c r="AQ943" s="410"/>
      <c r="AR943" s="409"/>
      <c r="AS943" s="409"/>
      <c r="AT943" s="409"/>
      <c r="AU943" s="410"/>
      <c r="AV943" s="409"/>
      <c r="AW943" s="409"/>
      <c r="AX943" s="409"/>
      <c r="AY943" s="411"/>
      <c r="AZ943" s="409"/>
      <c r="BA943" s="409"/>
      <c r="BB943" s="409"/>
      <c r="BC943" s="411"/>
      <c r="BD943" s="412"/>
      <c r="BE943" s="412"/>
      <c r="BF943" s="413"/>
      <c r="BH943" s="414"/>
      <c r="BI943" s="415"/>
      <c r="BJ943" s="416"/>
      <c r="BK943" s="417"/>
      <c r="BL943" s="418"/>
      <c r="BM943" s="419"/>
      <c r="BN943" s="406"/>
      <c r="BO943" s="406"/>
      <c r="BP943" s="407"/>
      <c r="BQ943" s="363"/>
      <c r="BR943" s="408"/>
      <c r="BS943" s="408"/>
      <c r="BT943" s="409"/>
      <c r="BU943" s="409"/>
      <c r="BV943" s="409"/>
      <c r="BW943" s="410"/>
      <c r="BX943" s="409"/>
      <c r="BY943" s="409"/>
      <c r="BZ943" s="409"/>
      <c r="CA943" s="410"/>
      <c r="CB943" s="409"/>
      <c r="CC943" s="409"/>
      <c r="CD943" s="409"/>
      <c r="CE943" s="411"/>
      <c r="CF943" s="409"/>
      <c r="CG943" s="409"/>
      <c r="CH943" s="409"/>
      <c r="CI943" s="411"/>
      <c r="CJ943" s="412"/>
      <c r="CK943" s="412"/>
      <c r="CL943" s="413"/>
      <c r="CN943" s="414"/>
      <c r="CO943" s="415"/>
      <c r="CP943" s="416"/>
      <c r="CQ943" s="417"/>
      <c r="CR943" s="418"/>
      <c r="CS943" s="419"/>
      <c r="CT943" s="406"/>
      <c r="CU943" s="406"/>
      <c r="CV943" s="407"/>
      <c r="CW943" s="363"/>
      <c r="CX943" s="408"/>
      <c r="CY943" s="408"/>
      <c r="CZ943" s="409"/>
      <c r="DA943" s="409"/>
      <c r="DB943" s="409"/>
      <c r="DC943" s="410"/>
      <c r="DD943" s="409"/>
      <c r="DE943" s="409"/>
      <c r="DF943" s="409"/>
      <c r="DG943" s="410"/>
      <c r="DH943" s="409"/>
      <c r="DI943" s="409"/>
      <c r="DJ943" s="409"/>
      <c r="DK943" s="411"/>
      <c r="DL943" s="409"/>
      <c r="DM943" s="409"/>
      <c r="DN943" s="409"/>
      <c r="DO943" s="411"/>
      <c r="DP943" s="412"/>
      <c r="DQ943" s="412"/>
      <c r="DR943" s="413"/>
      <c r="DT943" s="414"/>
      <c r="DU943" s="415"/>
      <c r="DV943" s="416"/>
      <c r="DW943" s="417"/>
      <c r="DX943" s="418"/>
      <c r="DY943" s="419"/>
      <c r="DZ943" s="406"/>
      <c r="EA943" s="406"/>
      <c r="EB943" s="407"/>
      <c r="EC943" s="363"/>
      <c r="ED943" s="408"/>
      <c r="EE943" s="408"/>
      <c r="EF943" s="409"/>
      <c r="EG943" s="409"/>
      <c r="EH943" s="409"/>
      <c r="EI943" s="410"/>
      <c r="EJ943" s="409"/>
      <c r="EK943" s="409"/>
      <c r="EL943" s="409"/>
      <c r="EM943" s="410"/>
      <c r="EN943" s="409"/>
      <c r="EO943" s="409"/>
      <c r="EP943" s="409"/>
      <c r="EQ943" s="411"/>
      <c r="ER943" s="409"/>
      <c r="ES943" s="409"/>
      <c r="ET943" s="409"/>
      <c r="EU943" s="411"/>
      <c r="EV943" s="412"/>
      <c r="EW943" s="412"/>
      <c r="EX943" s="413"/>
      <c r="EZ943" s="414"/>
      <c r="FA943" s="415"/>
      <c r="FB943" s="416"/>
      <c r="FC943" s="417"/>
      <c r="FD943" s="418"/>
      <c r="FE943" s="419"/>
      <c r="FF943" s="406"/>
      <c r="FG943" s="406"/>
      <c r="FH943" s="407"/>
      <c r="FI943" s="363"/>
      <c r="FJ943" s="408"/>
      <c r="FK943" s="408"/>
      <c r="FL943" s="409"/>
      <c r="FM943" s="409"/>
      <c r="FN943" s="409"/>
      <c r="FO943" s="410"/>
      <c r="FP943" s="409"/>
      <c r="FQ943" s="409"/>
      <c r="FR943" s="409"/>
      <c r="FS943" s="410"/>
      <c r="FT943" s="409"/>
      <c r="FU943" s="409"/>
      <c r="FV943" s="409"/>
      <c r="FW943" s="411"/>
      <c r="FX943" s="409"/>
      <c r="FY943" s="409"/>
      <c r="FZ943" s="409"/>
      <c r="GA943" s="411"/>
      <c r="GB943" s="412"/>
      <c r="GC943" s="412"/>
      <c r="GD943" s="413"/>
      <c r="GF943" s="414"/>
      <c r="GG943" s="415"/>
      <c r="GH943" s="416"/>
      <c r="GI943" s="417"/>
      <c r="GJ943" s="418"/>
      <c r="GK943" s="419"/>
      <c r="GL943" s="406"/>
      <c r="GM943" s="406"/>
      <c r="GN943" s="407"/>
      <c r="GO943" s="363"/>
      <c r="GP943" s="408"/>
      <c r="GQ943" s="408"/>
      <c r="GR943" s="409"/>
      <c r="GS943" s="409"/>
      <c r="GT943" s="409"/>
      <c r="GU943" s="410"/>
      <c r="GV943" s="409"/>
      <c r="GW943" s="409"/>
      <c r="GX943" s="409"/>
      <c r="GY943" s="410"/>
      <c r="GZ943" s="409"/>
      <c r="HA943" s="409"/>
      <c r="HB943" s="409"/>
      <c r="HC943" s="411"/>
      <c r="HD943" s="409"/>
      <c r="HE943" s="409"/>
      <c r="HF943" s="409"/>
      <c r="HG943" s="411"/>
      <c r="HH943" s="412"/>
      <c r="HI943" s="412"/>
      <c r="HJ943" s="413"/>
      <c r="HL943" s="414"/>
      <c r="HM943" s="415"/>
      <c r="HN943" s="416"/>
      <c r="HO943" s="417"/>
      <c r="HP943" s="418"/>
      <c r="HQ943" s="419"/>
      <c r="HR943" s="406"/>
      <c r="HS943" s="406"/>
      <c r="HT943" s="407"/>
      <c r="HU943" s="363"/>
      <c r="HV943" s="408"/>
      <c r="HW943" s="408"/>
      <c r="HX943" s="409"/>
      <c r="HY943" s="409"/>
      <c r="HZ943" s="409"/>
      <c r="IA943" s="410"/>
      <c r="IB943" s="409"/>
      <c r="IC943" s="409"/>
      <c r="ID943" s="409"/>
      <c r="IE943" s="410"/>
      <c r="IF943" s="409"/>
      <c r="IG943" s="409"/>
      <c r="IH943" s="409"/>
      <c r="II943" s="411"/>
      <c r="IJ943" s="409"/>
      <c r="IK943" s="409"/>
      <c r="IL943" s="409"/>
      <c r="IM943" s="411"/>
      <c r="IN943" s="412"/>
      <c r="IO943" s="412"/>
      <c r="IP943" s="413"/>
      <c r="IR943" s="414"/>
      <c r="IS943" s="415"/>
      <c r="IT943" s="416"/>
      <c r="IU943" s="417"/>
      <c r="IV943" s="418"/>
    </row>
    <row r="944" spans="1:34" s="1" customFormat="1" ht="18.75">
      <c r="A944" s="23" t="s">
        <v>1564</v>
      </c>
      <c r="B944" s="24"/>
      <c r="C944" s="23"/>
      <c r="D944" s="182" t="s">
        <v>1571</v>
      </c>
      <c r="E944" s="24"/>
      <c r="F944" s="24"/>
      <c r="G944" s="24"/>
      <c r="H944" s="25"/>
      <c r="I944" s="25"/>
      <c r="J944" s="25"/>
      <c r="K944" s="228">
        <v>0</v>
      </c>
      <c r="L944" s="25"/>
      <c r="M944" s="25"/>
      <c r="N944" s="25"/>
      <c r="O944" s="228">
        <v>0</v>
      </c>
      <c r="P944" s="25"/>
      <c r="Q944" s="25"/>
      <c r="R944" s="25"/>
      <c r="S944" s="228">
        <v>0</v>
      </c>
      <c r="T944" s="25"/>
      <c r="U944" s="25"/>
      <c r="V944" s="25"/>
      <c r="W944" s="228">
        <v>0</v>
      </c>
      <c r="X944" s="26"/>
      <c r="Y944" s="540">
        <v>0</v>
      </c>
      <c r="Z944" s="119"/>
      <c r="AA944" s="119"/>
      <c r="AB944" s="278">
        <f t="shared" si="29"/>
        <v>0</v>
      </c>
      <c r="AC944" s="28"/>
      <c r="AD944" s="29"/>
      <c r="AE944" s="29"/>
      <c r="AF944" s="27"/>
      <c r="AG944" s="27"/>
      <c r="AH944" s="322"/>
    </row>
    <row r="945" spans="1:34" s="1" customFormat="1" ht="18.75">
      <c r="A945" s="38" t="s">
        <v>1566</v>
      </c>
      <c r="B945" s="66"/>
      <c r="C945" s="38"/>
      <c r="D945" s="187" t="s">
        <v>1573</v>
      </c>
      <c r="E945" s="49"/>
      <c r="F945" s="38"/>
      <c r="G945" s="38"/>
      <c r="H945" s="42"/>
      <c r="I945" s="42"/>
      <c r="J945" s="42"/>
      <c r="K945" s="222">
        <v>0</v>
      </c>
      <c r="L945" s="42"/>
      <c r="M945" s="42"/>
      <c r="N945" s="42"/>
      <c r="O945" s="222">
        <v>0</v>
      </c>
      <c r="P945" s="42"/>
      <c r="Q945" s="42"/>
      <c r="R945" s="42"/>
      <c r="S945" s="222">
        <v>0</v>
      </c>
      <c r="T945" s="42"/>
      <c r="U945" s="42"/>
      <c r="V945" s="42"/>
      <c r="W945" s="222">
        <v>0</v>
      </c>
      <c r="X945" s="43">
        <v>0</v>
      </c>
      <c r="Y945" s="542">
        <v>0</v>
      </c>
      <c r="Z945" s="44"/>
      <c r="AA945" s="44"/>
      <c r="AB945" s="264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18.75">
      <c r="A946" s="38" t="s">
        <v>1568</v>
      </c>
      <c r="B946" s="66"/>
      <c r="C946" s="38"/>
      <c r="D946" s="187" t="s">
        <v>1575</v>
      </c>
      <c r="E946" s="49"/>
      <c r="F946" s="38"/>
      <c r="G946" s="38"/>
      <c r="H946" s="42"/>
      <c r="I946" s="42"/>
      <c r="J946" s="42"/>
      <c r="K946" s="222">
        <v>0</v>
      </c>
      <c r="L946" s="42"/>
      <c r="M946" s="42"/>
      <c r="N946" s="42"/>
      <c r="O946" s="222">
        <v>0</v>
      </c>
      <c r="P946" s="42"/>
      <c r="Q946" s="42"/>
      <c r="R946" s="42"/>
      <c r="S946" s="222">
        <v>0</v>
      </c>
      <c r="T946" s="42"/>
      <c r="U946" s="42"/>
      <c r="V946" s="42"/>
      <c r="W946" s="222">
        <v>0</v>
      </c>
      <c r="X946" s="43">
        <v>0</v>
      </c>
      <c r="Y946" s="542">
        <v>0</v>
      </c>
      <c r="Z946" s="44"/>
      <c r="AA946" s="44"/>
      <c r="AB946" s="264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1790</v>
      </c>
      <c r="B947" s="66"/>
      <c r="C947" s="38"/>
      <c r="D947" s="187" t="s">
        <v>1577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1791</v>
      </c>
      <c r="B948" s="66"/>
      <c r="C948" s="38"/>
      <c r="D948" s="187" t="s">
        <v>1579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23" t="s">
        <v>1570</v>
      </c>
      <c r="B949" s="24"/>
      <c r="C949" s="23"/>
      <c r="D949" s="182" t="s">
        <v>1581</v>
      </c>
      <c r="E949" s="24"/>
      <c r="F949" s="24"/>
      <c r="G949" s="24"/>
      <c r="H949" s="25"/>
      <c r="I949" s="25"/>
      <c r="J949" s="25"/>
      <c r="K949" s="228">
        <v>0</v>
      </c>
      <c r="L949" s="25"/>
      <c r="M949" s="25"/>
      <c r="N949" s="25"/>
      <c r="O949" s="228">
        <v>0</v>
      </c>
      <c r="P949" s="25"/>
      <c r="Q949" s="25"/>
      <c r="R949" s="25"/>
      <c r="S949" s="228">
        <v>0</v>
      </c>
      <c r="T949" s="25"/>
      <c r="U949" s="25"/>
      <c r="V949" s="25"/>
      <c r="W949" s="228">
        <v>0</v>
      </c>
      <c r="X949" s="26"/>
      <c r="Y949" s="540">
        <v>0</v>
      </c>
      <c r="Z949" s="119"/>
      <c r="AA949" s="119"/>
      <c r="AB949" s="278">
        <f t="shared" si="29"/>
        <v>0</v>
      </c>
      <c r="AC949" s="28"/>
      <c r="AD949" s="29"/>
      <c r="AE949" s="29"/>
      <c r="AF949" s="27"/>
      <c r="AG949" s="27"/>
      <c r="AH949" s="322"/>
    </row>
    <row r="950" spans="1:34" s="1" customFormat="1" ht="18.75">
      <c r="A950" s="38" t="s">
        <v>1572</v>
      </c>
      <c r="B950" s="66"/>
      <c r="C950" s="38"/>
      <c r="D950" s="187" t="s">
        <v>1583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38" t="s">
        <v>1574</v>
      </c>
      <c r="B951" s="66"/>
      <c r="C951" s="38"/>
      <c r="D951" s="187" t="s">
        <v>1584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38" t="s">
        <v>1576</v>
      </c>
      <c r="B952" s="66"/>
      <c r="C952" s="38"/>
      <c r="D952" s="187" t="s">
        <v>1585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37.5">
      <c r="A953" s="38" t="s">
        <v>1578</v>
      </c>
      <c r="B953" s="66"/>
      <c r="C953" s="38"/>
      <c r="D953" s="187" t="s">
        <v>1586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37.5">
      <c r="A954" s="38" t="s">
        <v>1792</v>
      </c>
      <c r="B954" s="66"/>
      <c r="C954" s="38"/>
      <c r="D954" s="187" t="s">
        <v>1587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38" t="s">
        <v>1793</v>
      </c>
      <c r="B955" s="66"/>
      <c r="C955" s="38"/>
      <c r="D955" s="187" t="s">
        <v>1588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23" t="s">
        <v>1580</v>
      </c>
      <c r="B956" s="24"/>
      <c r="C956" s="23"/>
      <c r="D956" s="182" t="s">
        <v>1590</v>
      </c>
      <c r="E956" s="24"/>
      <c r="F956" s="24"/>
      <c r="G956" s="24"/>
      <c r="H956" s="25"/>
      <c r="I956" s="25"/>
      <c r="J956" s="25"/>
      <c r="K956" s="228">
        <v>0</v>
      </c>
      <c r="L956" s="25"/>
      <c r="M956" s="25"/>
      <c r="N956" s="25"/>
      <c r="O956" s="228">
        <v>0</v>
      </c>
      <c r="P956" s="25"/>
      <c r="Q956" s="25"/>
      <c r="R956" s="25"/>
      <c r="S956" s="228">
        <v>0</v>
      </c>
      <c r="T956" s="25"/>
      <c r="U956" s="25"/>
      <c r="V956" s="25"/>
      <c r="W956" s="228">
        <v>0</v>
      </c>
      <c r="X956" s="26"/>
      <c r="Y956" s="540">
        <v>0</v>
      </c>
      <c r="Z956" s="119"/>
      <c r="AA956" s="119"/>
      <c r="AB956" s="278">
        <f t="shared" si="29"/>
        <v>0</v>
      </c>
      <c r="AC956" s="28"/>
      <c r="AD956" s="29"/>
      <c r="AE956" s="29"/>
      <c r="AF956" s="27"/>
      <c r="AG956" s="27"/>
      <c r="AH956" s="322"/>
    </row>
    <row r="957" spans="1:34" s="1" customFormat="1" ht="18.75">
      <c r="A957" s="38" t="s">
        <v>1582</v>
      </c>
      <c r="B957" s="66"/>
      <c r="C957" s="38"/>
      <c r="D957" s="187" t="s">
        <v>1592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18.75">
      <c r="A958" s="23" t="s">
        <v>1589</v>
      </c>
      <c r="B958" s="24"/>
      <c r="C958" s="23"/>
      <c r="D958" s="182" t="s">
        <v>1594</v>
      </c>
      <c r="E958" s="24"/>
      <c r="F958" s="24"/>
      <c r="G958" s="24"/>
      <c r="H958" s="25"/>
      <c r="I958" s="25"/>
      <c r="J958" s="25"/>
      <c r="K958" s="228">
        <v>0</v>
      </c>
      <c r="L958" s="25"/>
      <c r="M958" s="25"/>
      <c r="N958" s="25"/>
      <c r="O958" s="228">
        <v>0</v>
      </c>
      <c r="P958" s="25"/>
      <c r="Q958" s="25"/>
      <c r="R958" s="25"/>
      <c r="S958" s="228">
        <v>0</v>
      </c>
      <c r="T958" s="25"/>
      <c r="U958" s="25"/>
      <c r="V958" s="25"/>
      <c r="W958" s="228">
        <v>0</v>
      </c>
      <c r="X958" s="26"/>
      <c r="Y958" s="540">
        <v>0</v>
      </c>
      <c r="Z958" s="119"/>
      <c r="AA958" s="119"/>
      <c r="AB958" s="278">
        <f t="shared" si="29"/>
        <v>0</v>
      </c>
      <c r="AC958" s="28"/>
      <c r="AD958" s="29"/>
      <c r="AE958" s="29"/>
      <c r="AF958" s="27"/>
      <c r="AG958" s="27"/>
      <c r="AH958" s="322"/>
    </row>
    <row r="959" spans="1:34" s="1" customFormat="1" ht="37.5">
      <c r="A959" s="38" t="s">
        <v>1591</v>
      </c>
      <c r="B959" s="66"/>
      <c r="C959" s="38"/>
      <c r="D959" s="187" t="s">
        <v>1596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37.5">
      <c r="A960" s="38" t="s">
        <v>1794</v>
      </c>
      <c r="B960" s="66"/>
      <c r="C960" s="38"/>
      <c r="D960" s="187" t="s">
        <v>1597</v>
      </c>
      <c r="E960" s="49"/>
      <c r="F960" s="38"/>
      <c r="G960" s="38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264">
        <f t="shared" si="29"/>
        <v>0</v>
      </c>
      <c r="AC960" s="65"/>
      <c r="AD960" s="45"/>
      <c r="AE960" s="45"/>
      <c r="AF960" s="44"/>
      <c r="AG960" s="44"/>
      <c r="AH960" s="63"/>
    </row>
    <row r="961" spans="1:34" s="1" customFormat="1" ht="18.75">
      <c r="A961" s="38" t="s">
        <v>1795</v>
      </c>
      <c r="B961" s="66"/>
      <c r="C961" s="38"/>
      <c r="D961" s="187" t="s">
        <v>1598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37.5">
      <c r="A962" s="38" t="s">
        <v>1796</v>
      </c>
      <c r="B962" s="66"/>
      <c r="C962" s="38"/>
      <c r="D962" s="187" t="s">
        <v>1599</v>
      </c>
      <c r="E962" s="49"/>
      <c r="F962" s="38"/>
      <c r="G962" s="38"/>
      <c r="H962" s="42"/>
      <c r="I962" s="42"/>
      <c r="J962" s="42"/>
      <c r="K962" s="222">
        <v>0</v>
      </c>
      <c r="L962" s="42"/>
      <c r="M962" s="42"/>
      <c r="N962" s="42"/>
      <c r="O962" s="222">
        <v>0</v>
      </c>
      <c r="P962" s="42"/>
      <c r="Q962" s="42"/>
      <c r="R962" s="42"/>
      <c r="S962" s="222">
        <v>0</v>
      </c>
      <c r="T962" s="42"/>
      <c r="U962" s="42"/>
      <c r="V962" s="42"/>
      <c r="W962" s="222">
        <v>0</v>
      </c>
      <c r="X962" s="43">
        <v>0</v>
      </c>
      <c r="Y962" s="542">
        <v>0</v>
      </c>
      <c r="Z962" s="44"/>
      <c r="AA962" s="44"/>
      <c r="AB962" s="264">
        <f t="shared" si="29"/>
        <v>0</v>
      </c>
      <c r="AC962" s="65"/>
      <c r="AD962" s="45"/>
      <c r="AE962" s="45"/>
      <c r="AF962" s="44"/>
      <c r="AG962" s="44"/>
      <c r="AH962" s="63"/>
    </row>
    <row r="963" spans="1:34" s="1" customFormat="1" ht="18.75">
      <c r="A963" s="38" t="s">
        <v>1797</v>
      </c>
      <c r="B963" s="66"/>
      <c r="C963" s="38"/>
      <c r="D963" s="187" t="s">
        <v>1600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18.75">
      <c r="A964" s="38" t="s">
        <v>1798</v>
      </c>
      <c r="B964" s="66"/>
      <c r="C964" s="38"/>
      <c r="D964" s="187" t="s">
        <v>1601</v>
      </c>
      <c r="E964" s="49"/>
      <c r="F964" s="38"/>
      <c r="G964" s="38"/>
      <c r="H964" s="42"/>
      <c r="I964" s="42"/>
      <c r="J964" s="42"/>
      <c r="K964" s="222">
        <v>0</v>
      </c>
      <c r="L964" s="42"/>
      <c r="M964" s="42"/>
      <c r="N964" s="42"/>
      <c r="O964" s="222">
        <v>0</v>
      </c>
      <c r="P964" s="42"/>
      <c r="Q964" s="42"/>
      <c r="R964" s="42"/>
      <c r="S964" s="222">
        <v>0</v>
      </c>
      <c r="T964" s="42"/>
      <c r="U964" s="42"/>
      <c r="V964" s="42"/>
      <c r="W964" s="222">
        <v>0</v>
      </c>
      <c r="X964" s="43">
        <v>0</v>
      </c>
      <c r="Y964" s="542">
        <v>0</v>
      </c>
      <c r="Z964" s="44"/>
      <c r="AA964" s="44"/>
      <c r="AB964" s="264">
        <f t="shared" si="29"/>
        <v>0</v>
      </c>
      <c r="AC964" s="65"/>
      <c r="AD964" s="45"/>
      <c r="AE964" s="45"/>
      <c r="AF964" s="44"/>
      <c r="AG964" s="44"/>
      <c r="AH964" s="63"/>
    </row>
    <row r="965" spans="1:34" s="1" customFormat="1" ht="18.75">
      <c r="A965" s="23" t="s">
        <v>1593</v>
      </c>
      <c r="B965" s="24"/>
      <c r="C965" s="23"/>
      <c r="D965" s="182" t="s">
        <v>1603</v>
      </c>
      <c r="E965" s="24"/>
      <c r="F965" s="24"/>
      <c r="G965" s="24"/>
      <c r="H965" s="25"/>
      <c r="I965" s="25"/>
      <c r="J965" s="25"/>
      <c r="K965" s="228">
        <v>0</v>
      </c>
      <c r="L965" s="25"/>
      <c r="M965" s="25"/>
      <c r="N965" s="25"/>
      <c r="O965" s="228">
        <v>0</v>
      </c>
      <c r="P965" s="25"/>
      <c r="Q965" s="25"/>
      <c r="R965" s="25"/>
      <c r="S965" s="228">
        <v>0</v>
      </c>
      <c r="T965" s="25"/>
      <c r="U965" s="25"/>
      <c r="V965" s="25"/>
      <c r="W965" s="228">
        <v>0</v>
      </c>
      <c r="X965" s="26"/>
      <c r="Y965" s="540">
        <v>0</v>
      </c>
      <c r="Z965" s="119"/>
      <c r="AA965" s="119"/>
      <c r="AB965" s="278">
        <f t="shared" si="29"/>
        <v>0</v>
      </c>
      <c r="AC965" s="28"/>
      <c r="AD965" s="29"/>
      <c r="AE965" s="29"/>
      <c r="AF965" s="27"/>
      <c r="AG965" s="27"/>
      <c r="AH965" s="322"/>
    </row>
    <row r="966" spans="1:34" s="1" customFormat="1" ht="37.5">
      <c r="A966" s="38" t="s">
        <v>1595</v>
      </c>
      <c r="B966" s="66" t="s">
        <v>1605</v>
      </c>
      <c r="C966" s="38" t="s">
        <v>1606</v>
      </c>
      <c r="D966" s="187" t="s">
        <v>1607</v>
      </c>
      <c r="E966" s="49"/>
      <c r="F966" s="38"/>
      <c r="G966" s="38"/>
      <c r="H966" s="42"/>
      <c r="I966" s="42"/>
      <c r="J966" s="42"/>
      <c r="K966" s="222">
        <v>0</v>
      </c>
      <c r="L966" s="42"/>
      <c r="M966" s="42"/>
      <c r="N966" s="42"/>
      <c r="O966" s="222">
        <v>0</v>
      </c>
      <c r="P966" s="42"/>
      <c r="Q966" s="42"/>
      <c r="R966" s="42"/>
      <c r="S966" s="222">
        <v>0</v>
      </c>
      <c r="T966" s="42"/>
      <c r="U966" s="42"/>
      <c r="V966" s="42"/>
      <c r="W966" s="222">
        <v>0</v>
      </c>
      <c r="X966" s="43">
        <v>0</v>
      </c>
      <c r="Y966" s="542">
        <v>0</v>
      </c>
      <c r="Z966" s="44"/>
      <c r="AA966" s="44"/>
      <c r="AB966" s="264">
        <f t="shared" si="29"/>
        <v>0</v>
      </c>
      <c r="AC966" s="65"/>
      <c r="AD966" s="45"/>
      <c r="AE966" s="45"/>
      <c r="AF966" s="44"/>
      <c r="AG966" s="44"/>
      <c r="AH966" s="63"/>
    </row>
    <row r="967" spans="1:34" s="1" customFormat="1" ht="37.5">
      <c r="A967" s="23" t="s">
        <v>1602</v>
      </c>
      <c r="B967" s="24"/>
      <c r="C967" s="23"/>
      <c r="D967" s="182" t="s">
        <v>1609</v>
      </c>
      <c r="E967" s="24"/>
      <c r="F967" s="24"/>
      <c r="G967" s="24"/>
      <c r="H967" s="25"/>
      <c r="I967" s="25"/>
      <c r="J967" s="25"/>
      <c r="K967" s="228">
        <v>0</v>
      </c>
      <c r="L967" s="25"/>
      <c r="M967" s="25"/>
      <c r="N967" s="25"/>
      <c r="O967" s="228">
        <v>0</v>
      </c>
      <c r="P967" s="25"/>
      <c r="Q967" s="25"/>
      <c r="R967" s="25"/>
      <c r="S967" s="228">
        <v>0</v>
      </c>
      <c r="T967" s="25"/>
      <c r="U967" s="25"/>
      <c r="V967" s="25"/>
      <c r="W967" s="228">
        <v>0</v>
      </c>
      <c r="X967" s="26"/>
      <c r="Y967" s="540">
        <v>0</v>
      </c>
      <c r="Z967" s="119"/>
      <c r="AA967" s="119"/>
      <c r="AB967" s="277">
        <f>SUM(AB968:AB976)</f>
        <v>1151.63</v>
      </c>
      <c r="AC967" s="28"/>
      <c r="AD967" s="29"/>
      <c r="AE967" s="29"/>
      <c r="AF967" s="27"/>
      <c r="AG967" s="27"/>
      <c r="AH967" s="322"/>
    </row>
    <row r="968" spans="1:34" s="1" customFormat="1" ht="37.5">
      <c r="A968" s="38" t="s">
        <v>1604</v>
      </c>
      <c r="B968" s="66" t="s">
        <v>1611</v>
      </c>
      <c r="C968" s="38" t="s">
        <v>1612</v>
      </c>
      <c r="D968" s="187" t="s">
        <v>1613</v>
      </c>
      <c r="E968" s="49"/>
      <c r="F968" s="38"/>
      <c r="G968" s="134"/>
      <c r="H968" s="42"/>
      <c r="I968" s="42"/>
      <c r="J968" s="42"/>
      <c r="K968" s="222">
        <v>0</v>
      </c>
      <c r="L968" s="42"/>
      <c r="M968" s="42"/>
      <c r="N968" s="42"/>
      <c r="O968" s="222">
        <v>0</v>
      </c>
      <c r="P968" s="42"/>
      <c r="Q968" s="42"/>
      <c r="R968" s="42"/>
      <c r="S968" s="222">
        <v>0</v>
      </c>
      <c r="T968" s="42"/>
      <c r="U968" s="42"/>
      <c r="V968" s="42"/>
      <c r="W968" s="222">
        <v>0</v>
      </c>
      <c r="X968" s="43">
        <v>0</v>
      </c>
      <c r="Y968" s="542">
        <v>0</v>
      </c>
      <c r="Z968" s="44"/>
      <c r="AA968" s="44"/>
      <c r="AB968" s="83"/>
      <c r="AC968" s="65"/>
      <c r="AD968" s="45"/>
      <c r="AE968" s="45"/>
      <c r="AF968" s="44"/>
      <c r="AG968" s="44"/>
      <c r="AH968" s="63"/>
    </row>
    <row r="969" spans="1:34" s="1" customFormat="1" ht="56.25">
      <c r="A969" s="38" t="s">
        <v>1799</v>
      </c>
      <c r="B969" s="95" t="s">
        <v>1925</v>
      </c>
      <c r="C969" s="18"/>
      <c r="D969" s="177" t="s">
        <v>1934</v>
      </c>
      <c r="E969" s="44"/>
      <c r="F969" s="44">
        <v>55</v>
      </c>
      <c r="G969" s="69" t="s">
        <v>1935</v>
      </c>
      <c r="H969" s="178"/>
      <c r="I969" s="21"/>
      <c r="J969" s="44"/>
      <c r="K969" s="219"/>
      <c r="L969" s="44">
        <v>1</v>
      </c>
      <c r="M969" s="21"/>
      <c r="N969" s="21"/>
      <c r="O969" s="219">
        <v>1</v>
      </c>
      <c r="P969" s="21"/>
      <c r="Q969" s="21"/>
      <c r="R969" s="21"/>
      <c r="S969" s="219"/>
      <c r="T969" s="21"/>
      <c r="U969" s="21"/>
      <c r="V969" s="44"/>
      <c r="W969" s="219"/>
      <c r="X969" s="21">
        <v>1</v>
      </c>
      <c r="Y969" s="549"/>
      <c r="Z969" s="99">
        <v>29401000000</v>
      </c>
      <c r="AA969" s="99" t="s">
        <v>50</v>
      </c>
      <c r="AB969" s="271">
        <v>172.8</v>
      </c>
      <c r="AC969" s="22">
        <v>172.8</v>
      </c>
      <c r="AD969" s="45">
        <v>42005</v>
      </c>
      <c r="AE969" s="45">
        <v>42339</v>
      </c>
      <c r="AF969" s="118" t="s">
        <v>1891</v>
      </c>
      <c r="AG969" s="47" t="s">
        <v>1626</v>
      </c>
      <c r="AH969" s="118"/>
    </row>
    <row r="970" spans="1:34" s="1" customFormat="1" ht="75">
      <c r="A970" s="38" t="s">
        <v>1800</v>
      </c>
      <c r="B970" s="95" t="s">
        <v>1925</v>
      </c>
      <c r="C970" s="18"/>
      <c r="D970" s="177" t="s">
        <v>1936</v>
      </c>
      <c r="E970" s="44"/>
      <c r="F970" s="44">
        <v>55</v>
      </c>
      <c r="G970" s="69" t="s">
        <v>1935</v>
      </c>
      <c r="H970" s="178"/>
      <c r="I970" s="21"/>
      <c r="J970" s="21"/>
      <c r="K970" s="234"/>
      <c r="L970" s="21"/>
      <c r="M970" s="44">
        <v>1</v>
      </c>
      <c r="N970" s="21"/>
      <c r="O970" s="219">
        <v>1</v>
      </c>
      <c r="P970" s="21"/>
      <c r="Q970" s="21"/>
      <c r="R970" s="21"/>
      <c r="S970" s="219"/>
      <c r="T970" s="21"/>
      <c r="U970" s="21"/>
      <c r="V970" s="44"/>
      <c r="W970" s="219"/>
      <c r="X970" s="21">
        <v>1</v>
      </c>
      <c r="Y970" s="549"/>
      <c r="Z970" s="99">
        <v>29401000000</v>
      </c>
      <c r="AA970" s="99" t="s">
        <v>50</v>
      </c>
      <c r="AB970" s="271">
        <v>850</v>
      </c>
      <c r="AC970" s="22">
        <v>850</v>
      </c>
      <c r="AD970" s="45">
        <v>42005</v>
      </c>
      <c r="AE970" s="45">
        <v>42339</v>
      </c>
      <c r="AF970" s="118" t="s">
        <v>1891</v>
      </c>
      <c r="AG970" s="96" t="s">
        <v>1626</v>
      </c>
      <c r="AH970" s="118"/>
    </row>
    <row r="971" spans="1:34" s="1" customFormat="1" ht="37.5">
      <c r="A971" s="38" t="s">
        <v>1802</v>
      </c>
      <c r="B971" s="66"/>
      <c r="C971" s="38"/>
      <c r="D971" s="187" t="s">
        <v>1615</v>
      </c>
      <c r="E971" s="49"/>
      <c r="F971" s="38"/>
      <c r="G971" s="135"/>
      <c r="H971" s="42"/>
      <c r="I971" s="42"/>
      <c r="J971" s="42"/>
      <c r="K971" s="222">
        <v>0</v>
      </c>
      <c r="L971" s="42"/>
      <c r="M971" s="42"/>
      <c r="N971" s="42"/>
      <c r="O971" s="222">
        <v>0</v>
      </c>
      <c r="P971" s="42"/>
      <c r="Q971" s="42"/>
      <c r="R971" s="42"/>
      <c r="S971" s="222">
        <v>0</v>
      </c>
      <c r="T971" s="42"/>
      <c r="U971" s="42"/>
      <c r="V971" s="42"/>
      <c r="W971" s="222">
        <v>0</v>
      </c>
      <c r="X971" s="43">
        <v>0</v>
      </c>
      <c r="Y971" s="542">
        <v>0</v>
      </c>
      <c r="Z971" s="44"/>
      <c r="AA971" s="44"/>
      <c r="AB971" s="83"/>
      <c r="AC971" s="65"/>
      <c r="AD971" s="45"/>
      <c r="AE971" s="45"/>
      <c r="AF971" s="44"/>
      <c r="AG971" s="44"/>
      <c r="AH971" s="63"/>
    </row>
    <row r="972" spans="1:34" s="79" customFormat="1" ht="18.75">
      <c r="A972" s="38" t="s">
        <v>1933</v>
      </c>
      <c r="B972" s="70"/>
      <c r="C972" s="71"/>
      <c r="D972" s="191" t="s">
        <v>1617</v>
      </c>
      <c r="E972" s="72"/>
      <c r="F972" s="70"/>
      <c r="G972" s="70"/>
      <c r="H972" s="74"/>
      <c r="I972" s="74"/>
      <c r="J972" s="74"/>
      <c r="K972" s="224">
        <v>0</v>
      </c>
      <c r="L972" s="74"/>
      <c r="M972" s="74"/>
      <c r="N972" s="74"/>
      <c r="O972" s="224">
        <v>0</v>
      </c>
      <c r="P972" s="74"/>
      <c r="Q972" s="74"/>
      <c r="R972" s="74"/>
      <c r="S972" s="224">
        <v>0</v>
      </c>
      <c r="T972" s="74"/>
      <c r="U972" s="74"/>
      <c r="V972" s="74"/>
      <c r="W972" s="224">
        <v>0</v>
      </c>
      <c r="X972" s="75">
        <v>0</v>
      </c>
      <c r="Y972" s="546">
        <v>0</v>
      </c>
      <c r="Z972" s="76"/>
      <c r="AA972" s="76"/>
      <c r="AB972" s="280"/>
      <c r="AC972" s="77"/>
      <c r="AD972" s="78"/>
      <c r="AE972" s="78"/>
      <c r="AF972" s="73"/>
      <c r="AG972" s="73"/>
      <c r="AH972" s="324"/>
    </row>
    <row r="973" spans="1:34" s="116" customFormat="1" ht="18.75">
      <c r="A973" s="50" t="s">
        <v>1618</v>
      </c>
      <c r="B973" s="120" t="s">
        <v>1619</v>
      </c>
      <c r="C973" s="50" t="s">
        <v>1620</v>
      </c>
      <c r="D973" s="199" t="s">
        <v>1621</v>
      </c>
      <c r="E973" s="50" t="s">
        <v>2336</v>
      </c>
      <c r="F973" s="111" t="s">
        <v>54</v>
      </c>
      <c r="G973" s="111" t="s">
        <v>55</v>
      </c>
      <c r="H973" s="112"/>
      <c r="I973" s="112"/>
      <c r="J973" s="112"/>
      <c r="K973" s="235">
        <f>H973+I973+J973</f>
        <v>0</v>
      </c>
      <c r="L973" s="112">
        <v>1250</v>
      </c>
      <c r="M973" s="112"/>
      <c r="N973" s="112"/>
      <c r="O973" s="235">
        <f>L973+M973+N973</f>
        <v>1250</v>
      </c>
      <c r="P973" s="112"/>
      <c r="Q973" s="113"/>
      <c r="R973" s="114"/>
      <c r="S973" s="227">
        <f>P973+Q973+R973</f>
        <v>0</v>
      </c>
      <c r="T973" s="114"/>
      <c r="U973" s="114"/>
      <c r="V973" s="114"/>
      <c r="W973" s="227">
        <f>T973+U973+V973</f>
        <v>0</v>
      </c>
      <c r="X973" s="113">
        <f>K973+O973+S973+W973</f>
        <v>1250</v>
      </c>
      <c r="Y973" s="549"/>
      <c r="Z973" s="114">
        <v>29401000000</v>
      </c>
      <c r="AA973" s="114" t="s">
        <v>50</v>
      </c>
      <c r="AB973" s="264">
        <f>(X973+Y973)*AC973</f>
        <v>25</v>
      </c>
      <c r="AC973" s="83">
        <v>0.02</v>
      </c>
      <c r="AD973" s="57">
        <v>41609</v>
      </c>
      <c r="AE973" s="57">
        <v>41974</v>
      </c>
      <c r="AF973" s="55" t="s">
        <v>2238</v>
      </c>
      <c r="AG973" s="115"/>
      <c r="AH973" s="327"/>
    </row>
    <row r="974" spans="1:34" s="116" customFormat="1" ht="18.75">
      <c r="A974" s="50" t="s">
        <v>1622</v>
      </c>
      <c r="B974" s="120" t="s">
        <v>1619</v>
      </c>
      <c r="C974" s="50" t="s">
        <v>1620</v>
      </c>
      <c r="D974" s="199" t="s">
        <v>2337</v>
      </c>
      <c r="E974" s="52" t="s">
        <v>2338</v>
      </c>
      <c r="F974" s="111" t="s">
        <v>549</v>
      </c>
      <c r="G974" s="111" t="s">
        <v>550</v>
      </c>
      <c r="H974" s="112"/>
      <c r="I974" s="112"/>
      <c r="J974" s="112"/>
      <c r="K974" s="235">
        <f>H974+I974+J974</f>
        <v>0</v>
      </c>
      <c r="L974" s="112">
        <v>750</v>
      </c>
      <c r="M974" s="112"/>
      <c r="N974" s="112"/>
      <c r="O974" s="235">
        <f>L974+M974+N974</f>
        <v>750</v>
      </c>
      <c r="P974" s="112"/>
      <c r="Q974" s="113"/>
      <c r="R974" s="114"/>
      <c r="S974" s="227">
        <f>P974+Q974+R974</f>
        <v>0</v>
      </c>
      <c r="T974" s="114"/>
      <c r="U974" s="114"/>
      <c r="V974" s="114"/>
      <c r="W974" s="227">
        <f>T974+U974+V974</f>
        <v>0</v>
      </c>
      <c r="X974" s="113">
        <f>K974+O974+S974+W974</f>
        <v>750</v>
      </c>
      <c r="Y974" s="549"/>
      <c r="Z974" s="114">
        <v>29401000000</v>
      </c>
      <c r="AA974" s="114" t="s">
        <v>50</v>
      </c>
      <c r="AB974" s="264">
        <f>(X974+Y974)*AC974</f>
        <v>36.75</v>
      </c>
      <c r="AC974" s="83">
        <v>0.049</v>
      </c>
      <c r="AD974" s="57">
        <v>41609</v>
      </c>
      <c r="AE974" s="57">
        <v>41974</v>
      </c>
      <c r="AF974" s="55" t="s">
        <v>2238</v>
      </c>
      <c r="AG974" s="115"/>
      <c r="AH974" s="327"/>
    </row>
    <row r="975" spans="1:34" s="116" customFormat="1" ht="18.75">
      <c r="A975" s="50"/>
      <c r="B975" s="120" t="s">
        <v>1619</v>
      </c>
      <c r="C975" s="50" t="s">
        <v>1620</v>
      </c>
      <c r="D975" s="199" t="s">
        <v>1623</v>
      </c>
      <c r="E975" s="50" t="s">
        <v>2339</v>
      </c>
      <c r="F975" s="111" t="s">
        <v>549</v>
      </c>
      <c r="G975" s="111" t="s">
        <v>550</v>
      </c>
      <c r="H975" s="112"/>
      <c r="I975" s="112"/>
      <c r="J975" s="112"/>
      <c r="K975" s="235"/>
      <c r="L975" s="112">
        <v>12</v>
      </c>
      <c r="M975" s="112"/>
      <c r="N975" s="112"/>
      <c r="O975" s="235">
        <v>12</v>
      </c>
      <c r="P975" s="112"/>
      <c r="Q975" s="113"/>
      <c r="R975" s="114"/>
      <c r="S975" s="227"/>
      <c r="T975" s="114"/>
      <c r="U975" s="114"/>
      <c r="V975" s="114"/>
      <c r="W975" s="227"/>
      <c r="X975" s="113">
        <v>12</v>
      </c>
      <c r="Y975" s="549"/>
      <c r="Z975" s="114">
        <v>29401000000</v>
      </c>
      <c r="AA975" s="114" t="s">
        <v>50</v>
      </c>
      <c r="AB975" s="264">
        <f>(X975+Y975)*AC975</f>
        <v>11.879999999999999</v>
      </c>
      <c r="AC975" s="83">
        <v>0.99</v>
      </c>
      <c r="AD975" s="57">
        <v>41609</v>
      </c>
      <c r="AE975" s="57">
        <v>41974</v>
      </c>
      <c r="AF975" s="55" t="s">
        <v>2238</v>
      </c>
      <c r="AG975" s="115"/>
      <c r="AH975" s="327"/>
    </row>
    <row r="976" spans="1:34" s="116" customFormat="1" ht="37.5">
      <c r="A976" s="50" t="s">
        <v>2340</v>
      </c>
      <c r="B976" s="120" t="s">
        <v>1619</v>
      </c>
      <c r="C976" s="50" t="s">
        <v>1620</v>
      </c>
      <c r="D976" s="199" t="s">
        <v>1624</v>
      </c>
      <c r="E976" s="136" t="s">
        <v>2341</v>
      </c>
      <c r="F976" s="111" t="s">
        <v>54</v>
      </c>
      <c r="G976" s="111" t="s">
        <v>55</v>
      </c>
      <c r="H976" s="112"/>
      <c r="I976" s="112">
        <v>600</v>
      </c>
      <c r="J976" s="112"/>
      <c r="K976" s="235">
        <f>H976+I976+J976</f>
        <v>600</v>
      </c>
      <c r="L976" s="112"/>
      <c r="M976" s="112"/>
      <c r="N976" s="112"/>
      <c r="O976" s="235">
        <f>L976+M976+N976</f>
        <v>0</v>
      </c>
      <c r="P976" s="112"/>
      <c r="Q976" s="113"/>
      <c r="R976" s="114"/>
      <c r="S976" s="227">
        <f>P976+Q976+R976</f>
        <v>0</v>
      </c>
      <c r="T976" s="114"/>
      <c r="U976" s="114"/>
      <c r="V976" s="114"/>
      <c r="W976" s="227">
        <f>T976+U976+V976</f>
        <v>0</v>
      </c>
      <c r="X976" s="113">
        <f>K976+O976+S976+W976</f>
        <v>600</v>
      </c>
      <c r="Y976" s="549"/>
      <c r="Z976" s="114">
        <v>29401000000</v>
      </c>
      <c r="AA976" s="114" t="s">
        <v>50</v>
      </c>
      <c r="AB976" s="264">
        <f>(X976+Y976)*AC976</f>
        <v>55.199999999999996</v>
      </c>
      <c r="AC976" s="83">
        <v>0.092</v>
      </c>
      <c r="AD976" s="57">
        <v>41640</v>
      </c>
      <c r="AE976" s="57">
        <v>41974</v>
      </c>
      <c r="AF976" s="55" t="s">
        <v>2238</v>
      </c>
      <c r="AG976" s="115"/>
      <c r="AH976" s="327"/>
    </row>
    <row r="977" spans="1:34" s="1" customFormat="1" ht="18.75">
      <c r="A977" s="23" t="s">
        <v>1608</v>
      </c>
      <c r="B977" s="24"/>
      <c r="C977" s="23"/>
      <c r="D977" s="182" t="s">
        <v>1628</v>
      </c>
      <c r="E977" s="24"/>
      <c r="F977" s="24"/>
      <c r="G977" s="24"/>
      <c r="H977" s="25"/>
      <c r="I977" s="25"/>
      <c r="J977" s="25"/>
      <c r="K977" s="228">
        <v>0</v>
      </c>
      <c r="L977" s="25"/>
      <c r="M977" s="25"/>
      <c r="N977" s="25"/>
      <c r="O977" s="228">
        <v>0</v>
      </c>
      <c r="P977" s="25"/>
      <c r="Q977" s="25"/>
      <c r="R977" s="25"/>
      <c r="S977" s="228">
        <v>0</v>
      </c>
      <c r="T977" s="25"/>
      <c r="U977" s="25"/>
      <c r="V977" s="25"/>
      <c r="W977" s="228">
        <v>0</v>
      </c>
      <c r="X977" s="26"/>
      <c r="Y977" s="540">
        <v>0</v>
      </c>
      <c r="Z977" s="119"/>
      <c r="AA977" s="119"/>
      <c r="AB977" s="277">
        <f>SUM(AB979+AB992+AB1004+AB1007+AB1009+AB1026+AB1035+AB1049)</f>
        <v>36984.041</v>
      </c>
      <c r="AC977" s="28"/>
      <c r="AD977" s="29"/>
      <c r="AE977" s="29"/>
      <c r="AF977" s="27"/>
      <c r="AG977" s="27"/>
      <c r="AH977" s="322"/>
    </row>
    <row r="978" spans="1:34" s="1" customFormat="1" ht="19.5">
      <c r="A978" s="30" t="s">
        <v>1610</v>
      </c>
      <c r="B978" s="31"/>
      <c r="C978" s="30"/>
      <c r="D978" s="183" t="s">
        <v>1630</v>
      </c>
      <c r="E978" s="32"/>
      <c r="F978" s="30"/>
      <c r="G978" s="30"/>
      <c r="H978" s="33"/>
      <c r="I978" s="33"/>
      <c r="J978" s="33"/>
      <c r="K978" s="223">
        <v>0</v>
      </c>
      <c r="L978" s="33"/>
      <c r="M978" s="33"/>
      <c r="N978" s="33"/>
      <c r="O978" s="223">
        <v>0</v>
      </c>
      <c r="P978" s="33"/>
      <c r="Q978" s="33"/>
      <c r="R978" s="33"/>
      <c r="S978" s="223">
        <v>0</v>
      </c>
      <c r="T978" s="33"/>
      <c r="U978" s="33"/>
      <c r="V978" s="33"/>
      <c r="W978" s="223">
        <v>0</v>
      </c>
      <c r="X978" s="34">
        <v>0</v>
      </c>
      <c r="Y978" s="541">
        <v>0</v>
      </c>
      <c r="Z978" s="62"/>
      <c r="AA978" s="62"/>
      <c r="AB978" s="273">
        <f>(X978+Y978)*AC978</f>
        <v>0</v>
      </c>
      <c r="AC978" s="36"/>
      <c r="AD978" s="37"/>
      <c r="AE978" s="37"/>
      <c r="AF978" s="35"/>
      <c r="AG978" s="35"/>
      <c r="AH978" s="323"/>
    </row>
    <row r="979" spans="1:34" s="79" customFormat="1" ht="37.5">
      <c r="A979" s="70" t="s">
        <v>1803</v>
      </c>
      <c r="B979" s="70"/>
      <c r="C979" s="71"/>
      <c r="D979" s="191" t="s">
        <v>1631</v>
      </c>
      <c r="E979" s="72"/>
      <c r="F979" s="70"/>
      <c r="G979" s="70"/>
      <c r="H979" s="74"/>
      <c r="I979" s="74"/>
      <c r="J979" s="74"/>
      <c r="K979" s="224">
        <v>0</v>
      </c>
      <c r="L979" s="74"/>
      <c r="M979" s="74"/>
      <c r="N979" s="74"/>
      <c r="O979" s="224">
        <v>0</v>
      </c>
      <c r="P979" s="74"/>
      <c r="Q979" s="74"/>
      <c r="R979" s="74"/>
      <c r="S979" s="224">
        <v>0</v>
      </c>
      <c r="T979" s="74"/>
      <c r="U979" s="74"/>
      <c r="V979" s="74"/>
      <c r="W979" s="224">
        <v>0</v>
      </c>
      <c r="X979" s="75">
        <v>0</v>
      </c>
      <c r="Y979" s="546">
        <v>0</v>
      </c>
      <c r="Z979" s="76"/>
      <c r="AA979" s="76"/>
      <c r="AB979" s="280">
        <f>SUM(AB980:AB982)</f>
        <v>2290.592</v>
      </c>
      <c r="AC979" s="77"/>
      <c r="AD979" s="78"/>
      <c r="AE979" s="78"/>
      <c r="AF979" s="73"/>
      <c r="AG979" s="73"/>
      <c r="AH979" s="324"/>
    </row>
    <row r="980" spans="1:34" s="1" customFormat="1" ht="77.25" customHeight="1">
      <c r="A980" s="38" t="s">
        <v>1804</v>
      </c>
      <c r="B980" s="39" t="s">
        <v>1727</v>
      </c>
      <c r="C980" s="39">
        <v>2912030</v>
      </c>
      <c r="D980" s="204" t="s">
        <v>1632</v>
      </c>
      <c r="E980" s="137" t="s">
        <v>1633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2">
        <v>0</v>
      </c>
      <c r="L980" s="42">
        <v>0</v>
      </c>
      <c r="M980" s="42">
        <v>1</v>
      </c>
      <c r="N980" s="42">
        <v>0</v>
      </c>
      <c r="O980" s="222">
        <v>1</v>
      </c>
      <c r="P980" s="42">
        <v>1</v>
      </c>
      <c r="Q980" s="42">
        <v>0</v>
      </c>
      <c r="R980" s="42">
        <v>0</v>
      </c>
      <c r="S980" s="222">
        <v>1</v>
      </c>
      <c r="T980" s="42">
        <v>0</v>
      </c>
      <c r="U980" s="42">
        <v>0</v>
      </c>
      <c r="V980" s="42">
        <v>0</v>
      </c>
      <c r="W980" s="222">
        <v>0</v>
      </c>
      <c r="X980" s="43">
        <v>2</v>
      </c>
      <c r="Y980" s="542">
        <v>2</v>
      </c>
      <c r="Z980" s="44">
        <v>29401000000</v>
      </c>
      <c r="AA980" s="44" t="s">
        <v>50</v>
      </c>
      <c r="AB980" s="264">
        <f aca="true" t="shared" si="30" ref="AB980:AB987">(X980+Y980)*AC980</f>
        <v>490.592</v>
      </c>
      <c r="AC980" s="65">
        <v>122.648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60" customHeight="1">
      <c r="A981" s="38" t="s">
        <v>1805</v>
      </c>
      <c r="B981" s="39" t="s">
        <v>1727</v>
      </c>
      <c r="C981" s="39">
        <v>2912030</v>
      </c>
      <c r="D981" s="206" t="s">
        <v>1634</v>
      </c>
      <c r="E981" s="138" t="s">
        <v>1886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2">
        <v>0</v>
      </c>
      <c r="L981" s="42">
        <v>0</v>
      </c>
      <c r="M981" s="42">
        <v>0</v>
      </c>
      <c r="N981" s="42">
        <v>0</v>
      </c>
      <c r="O981" s="222">
        <v>0</v>
      </c>
      <c r="P981" s="42">
        <v>0</v>
      </c>
      <c r="Q981" s="42">
        <v>0</v>
      </c>
      <c r="R981" s="42">
        <v>0</v>
      </c>
      <c r="S981" s="222">
        <v>0</v>
      </c>
      <c r="T981" s="42">
        <v>0</v>
      </c>
      <c r="U981" s="42">
        <v>0</v>
      </c>
      <c r="V981" s="42">
        <v>0</v>
      </c>
      <c r="W981" s="222">
        <v>0</v>
      </c>
      <c r="X981" s="43">
        <v>0</v>
      </c>
      <c r="Y981" s="542">
        <v>2</v>
      </c>
      <c r="Z981" s="44">
        <v>29401000000</v>
      </c>
      <c r="AA981" s="44" t="s">
        <v>50</v>
      </c>
      <c r="AB981" s="264">
        <f t="shared" si="30"/>
        <v>1200</v>
      </c>
      <c r="AC981" s="65">
        <v>600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60" customFormat="1" ht="56.25">
      <c r="A982" s="50" t="s">
        <v>1806</v>
      </c>
      <c r="B982" s="39" t="s">
        <v>1727</v>
      </c>
      <c r="C982" s="39">
        <v>2912030</v>
      </c>
      <c r="D982" s="205" t="s">
        <v>1635</v>
      </c>
      <c r="E982" s="242" t="s">
        <v>1886</v>
      </c>
      <c r="F982" s="50" t="s">
        <v>54</v>
      </c>
      <c r="G982" s="50" t="s">
        <v>55</v>
      </c>
      <c r="H982" s="53">
        <v>0</v>
      </c>
      <c r="I982" s="53">
        <v>0</v>
      </c>
      <c r="J982" s="53">
        <v>0</v>
      </c>
      <c r="K982" s="53">
        <v>0</v>
      </c>
      <c r="L982" s="53">
        <v>0</v>
      </c>
      <c r="M982" s="53">
        <v>0</v>
      </c>
      <c r="N982" s="53">
        <v>0</v>
      </c>
      <c r="O982" s="53">
        <v>0</v>
      </c>
      <c r="P982" s="53">
        <v>0</v>
      </c>
      <c r="Q982" s="53">
        <v>0</v>
      </c>
      <c r="R982" s="53">
        <v>0</v>
      </c>
      <c r="S982" s="53">
        <v>0</v>
      </c>
      <c r="T982" s="53">
        <v>0</v>
      </c>
      <c r="U982" s="53">
        <v>0</v>
      </c>
      <c r="V982" s="53">
        <v>0</v>
      </c>
      <c r="W982" s="53">
        <v>0</v>
      </c>
      <c r="X982" s="54">
        <v>0</v>
      </c>
      <c r="Y982" s="542">
        <v>2</v>
      </c>
      <c r="Z982" s="55">
        <v>29401000000</v>
      </c>
      <c r="AA982" s="55" t="s">
        <v>50</v>
      </c>
      <c r="AB982" s="264">
        <f t="shared" si="30"/>
        <v>600</v>
      </c>
      <c r="AC982" s="83">
        <v>300</v>
      </c>
      <c r="AD982" s="57">
        <v>42005</v>
      </c>
      <c r="AE982" s="57">
        <v>42339</v>
      </c>
      <c r="AF982" s="58" t="s">
        <v>1887</v>
      </c>
      <c r="AG982" s="59" t="s">
        <v>1626</v>
      </c>
      <c r="AH982" s="58"/>
    </row>
    <row r="983" spans="1:37" s="315" customFormat="1" ht="47.25" customHeight="1">
      <c r="A983" s="300" t="s">
        <v>2439</v>
      </c>
      <c r="B983" s="302" t="s">
        <v>1727</v>
      </c>
      <c r="C983" s="300" t="s">
        <v>2440</v>
      </c>
      <c r="D983" s="314" t="s">
        <v>2441</v>
      </c>
      <c r="E983" s="301" t="s">
        <v>1886</v>
      </c>
      <c r="F983" s="302" t="s">
        <v>54</v>
      </c>
      <c r="G983" s="302" t="s">
        <v>55</v>
      </c>
      <c r="H983" s="303">
        <v>0</v>
      </c>
      <c r="I983" s="303">
        <v>0</v>
      </c>
      <c r="J983" s="303">
        <v>0</v>
      </c>
      <c r="K983" s="358">
        <v>0</v>
      </c>
      <c r="L983" s="303">
        <v>0</v>
      </c>
      <c r="M983" s="303">
        <v>1</v>
      </c>
      <c r="N983" s="303">
        <v>0</v>
      </c>
      <c r="O983" s="358">
        <v>1</v>
      </c>
      <c r="P983" s="303">
        <v>0</v>
      </c>
      <c r="Q983" s="303">
        <v>0</v>
      </c>
      <c r="R983" s="303">
        <v>0</v>
      </c>
      <c r="S983" s="359">
        <v>0</v>
      </c>
      <c r="T983" s="303">
        <v>0</v>
      </c>
      <c r="U983" s="303">
        <v>0</v>
      </c>
      <c r="V983" s="303">
        <v>0</v>
      </c>
      <c r="W983" s="359">
        <v>0</v>
      </c>
      <c r="X983" s="306">
        <v>1</v>
      </c>
      <c r="Y983" s="543">
        <v>0</v>
      </c>
      <c r="Z983" s="307">
        <v>29401000000</v>
      </c>
      <c r="AA983" s="308" t="s">
        <v>50</v>
      </c>
      <c r="AB983" s="309">
        <v>1425</v>
      </c>
      <c r="AC983" s="310">
        <v>42125</v>
      </c>
      <c r="AD983" s="310">
        <v>42430</v>
      </c>
      <c r="AE983" s="311">
        <v>42339</v>
      </c>
      <c r="AF983" s="356" t="s">
        <v>1887</v>
      </c>
      <c r="AG983" s="313" t="s">
        <v>1626</v>
      </c>
      <c r="AH983" s="69" t="s">
        <v>2444</v>
      </c>
      <c r="AI983" s="357"/>
      <c r="AJ983" s="357"/>
      <c r="AK983" s="357"/>
    </row>
    <row r="984" spans="1:37" s="315" customFormat="1" ht="40.5" customHeight="1">
      <c r="A984" s="300" t="s">
        <v>2442</v>
      </c>
      <c r="B984" s="302" t="s">
        <v>1727</v>
      </c>
      <c r="C984" s="300" t="s">
        <v>2440</v>
      </c>
      <c r="D984" s="314" t="s">
        <v>2443</v>
      </c>
      <c r="E984" s="301" t="s">
        <v>1886</v>
      </c>
      <c r="F984" s="302" t="s">
        <v>54</v>
      </c>
      <c r="G984" s="302" t="s">
        <v>55</v>
      </c>
      <c r="H984" s="303">
        <v>0</v>
      </c>
      <c r="I984" s="303">
        <v>0</v>
      </c>
      <c r="J984" s="303">
        <v>0</v>
      </c>
      <c r="K984" s="358">
        <v>0</v>
      </c>
      <c r="L984" s="303">
        <v>0</v>
      </c>
      <c r="M984" s="303">
        <v>1</v>
      </c>
      <c r="N984" s="303">
        <v>0</v>
      </c>
      <c r="O984" s="358">
        <v>1</v>
      </c>
      <c r="P984" s="303">
        <v>0</v>
      </c>
      <c r="Q984" s="303">
        <v>0</v>
      </c>
      <c r="R984" s="303">
        <v>0</v>
      </c>
      <c r="S984" s="359">
        <v>0</v>
      </c>
      <c r="T984" s="303">
        <v>0</v>
      </c>
      <c r="U984" s="303">
        <v>0</v>
      </c>
      <c r="V984" s="303">
        <v>0</v>
      </c>
      <c r="W984" s="359">
        <v>0</v>
      </c>
      <c r="X984" s="306">
        <v>1</v>
      </c>
      <c r="Y984" s="543">
        <v>0</v>
      </c>
      <c r="Z984" s="307">
        <v>29401000000</v>
      </c>
      <c r="AA984" s="308" t="s">
        <v>50</v>
      </c>
      <c r="AB984" s="309">
        <v>225</v>
      </c>
      <c r="AC984" s="310">
        <v>42125</v>
      </c>
      <c r="AD984" s="310">
        <v>42430</v>
      </c>
      <c r="AE984" s="311">
        <v>42339</v>
      </c>
      <c r="AF984" s="356" t="s">
        <v>1887</v>
      </c>
      <c r="AG984" s="313" t="s">
        <v>1626</v>
      </c>
      <c r="AH984" s="69" t="s">
        <v>2444</v>
      </c>
      <c r="AI984" s="357"/>
      <c r="AJ984" s="357"/>
      <c r="AK984" s="357"/>
    </row>
    <row r="985" spans="1:34" s="79" customFormat="1" ht="37.5">
      <c r="A985" s="70" t="s">
        <v>1807</v>
      </c>
      <c r="B985" s="70"/>
      <c r="C985" s="71"/>
      <c r="D985" s="191" t="s">
        <v>1636</v>
      </c>
      <c r="E985" s="72"/>
      <c r="F985" s="70"/>
      <c r="G985" s="70"/>
      <c r="H985" s="74"/>
      <c r="I985" s="74"/>
      <c r="J985" s="74"/>
      <c r="K985" s="224">
        <v>0</v>
      </c>
      <c r="L985" s="74"/>
      <c r="M985" s="74"/>
      <c r="N985" s="74"/>
      <c r="O985" s="224">
        <v>0</v>
      </c>
      <c r="P985" s="74"/>
      <c r="Q985" s="74"/>
      <c r="R985" s="74"/>
      <c r="S985" s="224">
        <v>0</v>
      </c>
      <c r="T985" s="74"/>
      <c r="U985" s="74"/>
      <c r="V985" s="74"/>
      <c r="W985" s="224">
        <v>0</v>
      </c>
      <c r="X985" s="75">
        <v>0</v>
      </c>
      <c r="Y985" s="546">
        <v>0</v>
      </c>
      <c r="Z985" s="76"/>
      <c r="AA985" s="76"/>
      <c r="AB985" s="274">
        <f t="shared" si="30"/>
        <v>0</v>
      </c>
      <c r="AC985" s="77"/>
      <c r="AD985" s="78"/>
      <c r="AE985" s="78"/>
      <c r="AF985" s="73"/>
      <c r="AG985" s="73"/>
      <c r="AH985" s="324"/>
    </row>
    <row r="986" spans="1:34" s="1" customFormat="1" ht="18.75">
      <c r="A986" s="38" t="s">
        <v>1808</v>
      </c>
      <c r="B986" s="38"/>
      <c r="C986" s="139"/>
      <c r="D986" s="205"/>
      <c r="E986" s="67"/>
      <c r="F986" s="38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0</v>
      </c>
      <c r="N986" s="42">
        <v>0</v>
      </c>
      <c r="O986" s="222">
        <v>0</v>
      </c>
      <c r="P986" s="42">
        <v>0</v>
      </c>
      <c r="Q986" s="42">
        <v>0</v>
      </c>
      <c r="R986" s="42">
        <v>0</v>
      </c>
      <c r="S986" s="222">
        <v>0</v>
      </c>
      <c r="T986" s="42">
        <v>0</v>
      </c>
      <c r="U986" s="42">
        <v>0</v>
      </c>
      <c r="V986" s="42">
        <v>0</v>
      </c>
      <c r="W986" s="222">
        <v>0</v>
      </c>
      <c r="X986" s="43">
        <v>0</v>
      </c>
      <c r="Y986" s="542">
        <v>0</v>
      </c>
      <c r="Z986" s="44"/>
      <c r="AA986" s="44"/>
      <c r="AB986" s="264">
        <f t="shared" si="30"/>
        <v>0</v>
      </c>
      <c r="AC986" s="65"/>
      <c r="AD986" s="45"/>
      <c r="AE986" s="45"/>
      <c r="AF986" s="44"/>
      <c r="AG986" s="44"/>
      <c r="AH986" s="63"/>
    </row>
    <row r="987" spans="1:34" s="128" customFormat="1" ht="39">
      <c r="A987" s="30" t="s">
        <v>1614</v>
      </c>
      <c r="B987" s="31"/>
      <c r="C987" s="30"/>
      <c r="D987" s="183" t="s">
        <v>1637</v>
      </c>
      <c r="E987" s="32"/>
      <c r="F987" s="30"/>
      <c r="G987" s="30"/>
      <c r="H987" s="33"/>
      <c r="I987" s="33"/>
      <c r="J987" s="33"/>
      <c r="K987" s="223">
        <v>0</v>
      </c>
      <c r="L987" s="33"/>
      <c r="M987" s="33"/>
      <c r="N987" s="33"/>
      <c r="O987" s="223">
        <v>0</v>
      </c>
      <c r="P987" s="33"/>
      <c r="Q987" s="33"/>
      <c r="R987" s="33"/>
      <c r="S987" s="223">
        <v>0</v>
      </c>
      <c r="T987" s="33"/>
      <c r="U987" s="33"/>
      <c r="V987" s="33"/>
      <c r="W987" s="223">
        <v>0</v>
      </c>
      <c r="X987" s="34">
        <v>0</v>
      </c>
      <c r="Y987" s="541">
        <v>0</v>
      </c>
      <c r="Z987" s="244"/>
      <c r="AA987" s="244"/>
      <c r="AB987" s="272">
        <f t="shared" si="30"/>
        <v>0</v>
      </c>
      <c r="AC987" s="36"/>
      <c r="AD987" s="37"/>
      <c r="AE987" s="37"/>
      <c r="AF987" s="35"/>
      <c r="AG987" s="35"/>
      <c r="AH987" s="323"/>
    </row>
    <row r="988" spans="1:34" s="263" customFormat="1" ht="19.5">
      <c r="A988" s="253" t="s">
        <v>1809</v>
      </c>
      <c r="B988" s="253"/>
      <c r="C988" s="254"/>
      <c r="D988" s="255" t="s">
        <v>1638</v>
      </c>
      <c r="E988" s="256"/>
      <c r="F988" s="253"/>
      <c r="G988" s="253"/>
      <c r="H988" s="257"/>
      <c r="I988" s="257"/>
      <c r="J988" s="257"/>
      <c r="K988" s="223">
        <v>0</v>
      </c>
      <c r="L988" s="257"/>
      <c r="M988" s="257"/>
      <c r="N988" s="257"/>
      <c r="O988" s="223">
        <v>0</v>
      </c>
      <c r="P988" s="257"/>
      <c r="Q988" s="257"/>
      <c r="R988" s="257"/>
      <c r="S988" s="223">
        <v>0</v>
      </c>
      <c r="T988" s="257"/>
      <c r="U988" s="257"/>
      <c r="V988" s="257"/>
      <c r="W988" s="223">
        <v>0</v>
      </c>
      <c r="X988" s="258">
        <v>0</v>
      </c>
      <c r="Y988" s="541">
        <v>0</v>
      </c>
      <c r="Z988" s="259"/>
      <c r="AA988" s="259"/>
      <c r="AB988" s="280">
        <f aca="true" t="shared" si="31" ref="AB988:AB1052">(X988+Y988)*AC988</f>
        <v>0</v>
      </c>
      <c r="AC988" s="260"/>
      <c r="AD988" s="261"/>
      <c r="AE988" s="261"/>
      <c r="AF988" s="262"/>
      <c r="AG988" s="262"/>
      <c r="AH988" s="331"/>
    </row>
    <row r="989" spans="1:34" s="1" customFormat="1" ht="18.75">
      <c r="A989" s="38" t="s">
        <v>1810</v>
      </c>
      <c r="B989" s="38"/>
      <c r="C989" s="140"/>
      <c r="D989" s="206"/>
      <c r="E989" s="138"/>
      <c r="F989" s="141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2">
        <v>0</v>
      </c>
      <c r="L989" s="42">
        <v>0</v>
      </c>
      <c r="M989" s="42">
        <v>0</v>
      </c>
      <c r="N989" s="42">
        <v>0</v>
      </c>
      <c r="O989" s="222">
        <v>0</v>
      </c>
      <c r="P989" s="42">
        <v>0</v>
      </c>
      <c r="Q989" s="42">
        <v>0</v>
      </c>
      <c r="R989" s="42">
        <v>0</v>
      </c>
      <c r="S989" s="222">
        <v>0</v>
      </c>
      <c r="T989" s="42">
        <v>0</v>
      </c>
      <c r="U989" s="42">
        <v>0</v>
      </c>
      <c r="V989" s="42">
        <v>0</v>
      </c>
      <c r="W989" s="222">
        <v>0</v>
      </c>
      <c r="X989" s="43">
        <v>0</v>
      </c>
      <c r="Y989" s="542">
        <v>0</v>
      </c>
      <c r="Z989" s="44"/>
      <c r="AA989" s="44"/>
      <c r="AB989" s="264">
        <f t="shared" si="31"/>
        <v>0</v>
      </c>
      <c r="AC989" s="65"/>
      <c r="AD989" s="45"/>
      <c r="AE989" s="45"/>
      <c r="AF989" s="44"/>
      <c r="AG989" s="44"/>
      <c r="AH989" s="63"/>
    </row>
    <row r="990" spans="1:34" s="263" customFormat="1" ht="39">
      <c r="A990" s="253" t="s">
        <v>1812</v>
      </c>
      <c r="B990" s="253"/>
      <c r="C990" s="254"/>
      <c r="D990" s="255" t="s">
        <v>1639</v>
      </c>
      <c r="E990" s="256"/>
      <c r="F990" s="253"/>
      <c r="G990" s="253"/>
      <c r="H990" s="257"/>
      <c r="I990" s="257"/>
      <c r="J990" s="257"/>
      <c r="K990" s="223">
        <v>0</v>
      </c>
      <c r="L990" s="257"/>
      <c r="M990" s="257"/>
      <c r="N990" s="257"/>
      <c r="O990" s="223">
        <v>0</v>
      </c>
      <c r="P990" s="257"/>
      <c r="Q990" s="257"/>
      <c r="R990" s="257"/>
      <c r="S990" s="223">
        <v>0</v>
      </c>
      <c r="T990" s="257"/>
      <c r="U990" s="257"/>
      <c r="V990" s="257"/>
      <c r="W990" s="223">
        <v>0</v>
      </c>
      <c r="X990" s="258">
        <v>0</v>
      </c>
      <c r="Y990" s="541">
        <v>0</v>
      </c>
      <c r="Z990" s="259"/>
      <c r="AA990" s="259"/>
      <c r="AB990" s="280">
        <f t="shared" si="31"/>
        <v>0</v>
      </c>
      <c r="AC990" s="260"/>
      <c r="AD990" s="261"/>
      <c r="AE990" s="261"/>
      <c r="AF990" s="262"/>
      <c r="AG990" s="262"/>
      <c r="AH990" s="331"/>
    </row>
    <row r="991" spans="1:34" s="1" customFormat="1" ht="18.75">
      <c r="A991" s="38" t="s">
        <v>1811</v>
      </c>
      <c r="B991" s="38"/>
      <c r="C991" s="140"/>
      <c r="D991" s="207"/>
      <c r="E991" s="138"/>
      <c r="F991" s="38"/>
      <c r="G991" s="38"/>
      <c r="H991" s="42">
        <v>0</v>
      </c>
      <c r="I991" s="42">
        <v>0</v>
      </c>
      <c r="J991" s="42">
        <v>0</v>
      </c>
      <c r="K991" s="222">
        <v>0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0</v>
      </c>
      <c r="Y991" s="542">
        <v>0</v>
      </c>
      <c r="Z991" s="44"/>
      <c r="AA991" s="44"/>
      <c r="AB991" s="264">
        <f t="shared" si="31"/>
        <v>0</v>
      </c>
      <c r="AC991" s="65"/>
      <c r="AD991" s="45"/>
      <c r="AE991" s="45"/>
      <c r="AF991" s="44"/>
      <c r="AG991" s="44"/>
      <c r="AH991" s="63"/>
    </row>
    <row r="992" spans="1:34" s="263" customFormat="1" ht="39">
      <c r="A992" s="253" t="s">
        <v>1813</v>
      </c>
      <c r="B992" s="253"/>
      <c r="C992" s="254"/>
      <c r="D992" s="255" t="s">
        <v>1640</v>
      </c>
      <c r="E992" s="256"/>
      <c r="F992" s="253"/>
      <c r="G992" s="253"/>
      <c r="H992" s="257"/>
      <c r="I992" s="257"/>
      <c r="J992" s="257"/>
      <c r="K992" s="223">
        <v>0</v>
      </c>
      <c r="L992" s="257"/>
      <c r="M992" s="257"/>
      <c r="N992" s="257"/>
      <c r="O992" s="223">
        <v>0</v>
      </c>
      <c r="P992" s="257"/>
      <c r="Q992" s="257"/>
      <c r="R992" s="257"/>
      <c r="S992" s="223">
        <v>0</v>
      </c>
      <c r="T992" s="257"/>
      <c r="U992" s="257"/>
      <c r="V992" s="257"/>
      <c r="W992" s="223">
        <v>0</v>
      </c>
      <c r="X992" s="258">
        <v>0</v>
      </c>
      <c r="Y992" s="541">
        <v>0</v>
      </c>
      <c r="Z992" s="259"/>
      <c r="AA992" s="259"/>
      <c r="AB992" s="280">
        <f>SUM(AB993:AB1001)</f>
        <v>2505.3590000000004</v>
      </c>
      <c r="AC992" s="260"/>
      <c r="AD992" s="261"/>
      <c r="AE992" s="261"/>
      <c r="AF992" s="262"/>
      <c r="AG992" s="262"/>
      <c r="AH992" s="331"/>
    </row>
    <row r="993" spans="1:34" s="1" customFormat="1" ht="75">
      <c r="A993" s="38" t="s">
        <v>1814</v>
      </c>
      <c r="B993" s="39">
        <v>37619</v>
      </c>
      <c r="C993" s="68">
        <v>2912010</v>
      </c>
      <c r="D993" s="206" t="s">
        <v>1641</v>
      </c>
      <c r="E993" s="67" t="s">
        <v>1642</v>
      </c>
      <c r="F993" s="38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2">
        <v>0</v>
      </c>
      <c r="L993" s="42">
        <v>0</v>
      </c>
      <c r="M993" s="42">
        <v>0</v>
      </c>
      <c r="N993" s="42">
        <v>0</v>
      </c>
      <c r="O993" s="222">
        <v>0</v>
      </c>
      <c r="P993" s="42">
        <v>0</v>
      </c>
      <c r="Q993" s="42">
        <v>0</v>
      </c>
      <c r="R993" s="42">
        <v>0</v>
      </c>
      <c r="S993" s="222">
        <v>0</v>
      </c>
      <c r="T993" s="42">
        <v>0</v>
      </c>
      <c r="U993" s="42">
        <v>0</v>
      </c>
      <c r="V993" s="42">
        <v>0</v>
      </c>
      <c r="W993" s="222">
        <v>0</v>
      </c>
      <c r="X993" s="43">
        <v>0</v>
      </c>
      <c r="Y993" s="542">
        <v>1</v>
      </c>
      <c r="Z993" s="44">
        <v>29401000000</v>
      </c>
      <c r="AA993" s="44" t="s">
        <v>50</v>
      </c>
      <c r="AB993" s="264">
        <f t="shared" si="31"/>
        <v>245.3</v>
      </c>
      <c r="AC993" s="65">
        <v>245.3</v>
      </c>
      <c r="AD993" s="45">
        <v>42005</v>
      </c>
      <c r="AE993" s="45">
        <v>42339</v>
      </c>
      <c r="AF993" s="63" t="s">
        <v>1887</v>
      </c>
      <c r="AG993" s="47" t="s">
        <v>1626</v>
      </c>
      <c r="AH993" s="63"/>
    </row>
    <row r="994" spans="1:34" s="1" customFormat="1" ht="56.25">
      <c r="A994" s="38" t="s">
        <v>1815</v>
      </c>
      <c r="B994" s="39">
        <v>37619</v>
      </c>
      <c r="C994" s="68">
        <v>2912010</v>
      </c>
      <c r="D994" s="192" t="s">
        <v>1643</v>
      </c>
      <c r="E994" s="67" t="s">
        <v>1644</v>
      </c>
      <c r="F994" s="38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2">
        <v>0</v>
      </c>
      <c r="L994" s="42">
        <v>0</v>
      </c>
      <c r="M994" s="42">
        <v>0</v>
      </c>
      <c r="N994" s="42">
        <v>0</v>
      </c>
      <c r="O994" s="222">
        <v>0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0</v>
      </c>
      <c r="Y994" s="542">
        <v>0</v>
      </c>
      <c r="Z994" s="44">
        <v>29401000000</v>
      </c>
      <c r="AA994" s="44" t="s">
        <v>50</v>
      </c>
      <c r="AB994" s="264">
        <f t="shared" si="31"/>
        <v>0</v>
      </c>
      <c r="AC994" s="65">
        <v>482.589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1" customFormat="1" ht="56.25">
      <c r="A995" s="38" t="s">
        <v>1816</v>
      </c>
      <c r="B995" s="39">
        <v>37619</v>
      </c>
      <c r="C995" s="68">
        <v>2912010</v>
      </c>
      <c r="D995" s="192" t="s">
        <v>1645</v>
      </c>
      <c r="E995" s="67" t="s">
        <v>1646</v>
      </c>
      <c r="F995" s="38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2">
        <v>0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0</v>
      </c>
      <c r="Y995" s="542">
        <v>0</v>
      </c>
      <c r="Z995" s="44">
        <v>29401000000</v>
      </c>
      <c r="AA995" s="44" t="s">
        <v>50</v>
      </c>
      <c r="AB995" s="264">
        <f t="shared" si="31"/>
        <v>0</v>
      </c>
      <c r="AC995" s="65">
        <v>287.25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56.25">
      <c r="A996" s="38" t="s">
        <v>1817</v>
      </c>
      <c r="B996" s="39">
        <v>37619</v>
      </c>
      <c r="C996" s="68">
        <v>2912010</v>
      </c>
      <c r="D996" s="192" t="s">
        <v>1647</v>
      </c>
      <c r="E996" s="67" t="s">
        <v>1648</v>
      </c>
      <c r="F996" s="38" t="s">
        <v>54</v>
      </c>
      <c r="G996" s="38" t="s">
        <v>55</v>
      </c>
      <c r="H996" s="42">
        <v>0</v>
      </c>
      <c r="I996" s="42">
        <v>0</v>
      </c>
      <c r="J996" s="42">
        <v>0</v>
      </c>
      <c r="K996" s="222">
        <v>0</v>
      </c>
      <c r="L996" s="42">
        <v>0</v>
      </c>
      <c r="M996" s="42">
        <v>0</v>
      </c>
      <c r="N996" s="42">
        <v>0</v>
      </c>
      <c r="O996" s="222">
        <v>0</v>
      </c>
      <c r="P996" s="42">
        <v>0</v>
      </c>
      <c r="Q996" s="42">
        <v>0</v>
      </c>
      <c r="R996" s="42">
        <v>0</v>
      </c>
      <c r="S996" s="222">
        <v>0</v>
      </c>
      <c r="T996" s="42">
        <v>0</v>
      </c>
      <c r="U996" s="42">
        <v>0</v>
      </c>
      <c r="V996" s="42">
        <v>0</v>
      </c>
      <c r="W996" s="222">
        <v>0</v>
      </c>
      <c r="X996" s="43">
        <v>0</v>
      </c>
      <c r="Y996" s="542">
        <v>0</v>
      </c>
      <c r="Z996" s="44">
        <v>29401000000</v>
      </c>
      <c r="AA996" s="44" t="s">
        <v>50</v>
      </c>
      <c r="AB996" s="264">
        <f t="shared" si="31"/>
        <v>0</v>
      </c>
      <c r="AC996" s="65">
        <v>65.49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56.25">
      <c r="A997" s="38" t="s">
        <v>1818</v>
      </c>
      <c r="B997" s="39">
        <v>37619</v>
      </c>
      <c r="C997" s="68">
        <v>2912010</v>
      </c>
      <c r="D997" s="208" t="s">
        <v>1649</v>
      </c>
      <c r="E997" s="49" t="s">
        <v>1650</v>
      </c>
      <c r="F997" s="38" t="s">
        <v>54</v>
      </c>
      <c r="G997" s="38" t="s">
        <v>55</v>
      </c>
      <c r="H997" s="42">
        <v>2</v>
      </c>
      <c r="I997" s="42">
        <v>0</v>
      </c>
      <c r="J997" s="42">
        <v>0</v>
      </c>
      <c r="K997" s="222">
        <v>2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2</v>
      </c>
      <c r="Y997" s="542">
        <v>0</v>
      </c>
      <c r="Z997" s="44">
        <v>29401000000</v>
      </c>
      <c r="AA997" s="44" t="s">
        <v>50</v>
      </c>
      <c r="AB997" s="264">
        <f t="shared" si="31"/>
        <v>352.324</v>
      </c>
      <c r="AC997" s="65">
        <v>176.162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56.25">
      <c r="A998" s="38" t="s">
        <v>1819</v>
      </c>
      <c r="B998" s="39">
        <v>37619</v>
      </c>
      <c r="C998" s="68">
        <v>2912010</v>
      </c>
      <c r="D998" s="208" t="s">
        <v>1651</v>
      </c>
      <c r="E998" s="49" t="s">
        <v>1652</v>
      </c>
      <c r="F998" s="38" t="s">
        <v>54</v>
      </c>
      <c r="G998" s="38" t="s">
        <v>55</v>
      </c>
      <c r="H998" s="42">
        <v>1</v>
      </c>
      <c r="I998" s="42">
        <v>0</v>
      </c>
      <c r="J998" s="42">
        <v>0</v>
      </c>
      <c r="K998" s="222">
        <v>1</v>
      </c>
      <c r="L998" s="42">
        <v>0</v>
      </c>
      <c r="M998" s="42">
        <v>0</v>
      </c>
      <c r="N998" s="42">
        <v>0</v>
      </c>
      <c r="O998" s="222">
        <v>0</v>
      </c>
      <c r="P998" s="42">
        <v>0</v>
      </c>
      <c r="Q998" s="42">
        <v>0</v>
      </c>
      <c r="R998" s="42">
        <v>0</v>
      </c>
      <c r="S998" s="222">
        <v>0</v>
      </c>
      <c r="T998" s="42">
        <v>0</v>
      </c>
      <c r="U998" s="42">
        <v>0</v>
      </c>
      <c r="V998" s="42">
        <v>0</v>
      </c>
      <c r="W998" s="222">
        <v>0</v>
      </c>
      <c r="X998" s="43">
        <v>1</v>
      </c>
      <c r="Y998" s="542">
        <v>0</v>
      </c>
      <c r="Z998" s="44">
        <v>29401000000</v>
      </c>
      <c r="AA998" s="44" t="s">
        <v>50</v>
      </c>
      <c r="AB998" s="264">
        <f t="shared" si="31"/>
        <v>67.826</v>
      </c>
      <c r="AC998" s="65">
        <v>67.826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56.25">
      <c r="A999" s="38" t="s">
        <v>1820</v>
      </c>
      <c r="B999" s="39">
        <v>37619</v>
      </c>
      <c r="C999" s="68">
        <v>2912010</v>
      </c>
      <c r="D999" s="208" t="s">
        <v>1653</v>
      </c>
      <c r="E999" s="49" t="s">
        <v>1654</v>
      </c>
      <c r="F999" s="38" t="s">
        <v>54</v>
      </c>
      <c r="G999" s="38" t="s">
        <v>55</v>
      </c>
      <c r="H999" s="42">
        <v>0</v>
      </c>
      <c r="I999" s="42">
        <v>2</v>
      </c>
      <c r="J999" s="42">
        <v>0</v>
      </c>
      <c r="K999" s="222">
        <v>2</v>
      </c>
      <c r="L999" s="42">
        <v>0</v>
      </c>
      <c r="M999" s="42">
        <v>0</v>
      </c>
      <c r="N999" s="42">
        <v>0</v>
      </c>
      <c r="O999" s="222">
        <v>0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2</v>
      </c>
      <c r="Y999" s="542">
        <v>0</v>
      </c>
      <c r="Z999" s="44">
        <v>29401000000</v>
      </c>
      <c r="AA999" s="44" t="s">
        <v>50</v>
      </c>
      <c r="AB999" s="264">
        <f t="shared" si="31"/>
        <v>837.482</v>
      </c>
      <c r="AC999" s="65">
        <v>418.741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56.25">
      <c r="A1000" s="38" t="s">
        <v>1821</v>
      </c>
      <c r="B1000" s="39">
        <v>37619</v>
      </c>
      <c r="C1000" s="68">
        <v>2912010</v>
      </c>
      <c r="D1000" s="208" t="s">
        <v>1655</v>
      </c>
      <c r="E1000" s="49" t="s">
        <v>1656</v>
      </c>
      <c r="F1000" s="38" t="s">
        <v>54</v>
      </c>
      <c r="G1000" s="38" t="s">
        <v>55</v>
      </c>
      <c r="H1000" s="42">
        <v>0</v>
      </c>
      <c r="I1000" s="42">
        <v>0</v>
      </c>
      <c r="J1000" s="42">
        <v>1</v>
      </c>
      <c r="K1000" s="222">
        <v>1</v>
      </c>
      <c r="L1000" s="42">
        <v>0</v>
      </c>
      <c r="M1000" s="42">
        <v>0</v>
      </c>
      <c r="N1000" s="42">
        <v>0</v>
      </c>
      <c r="O1000" s="222">
        <v>0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1</v>
      </c>
      <c r="Y1000" s="542">
        <v>0</v>
      </c>
      <c r="Z1000" s="44">
        <v>29401000000</v>
      </c>
      <c r="AA1000" s="44" t="s">
        <v>50</v>
      </c>
      <c r="AB1000" s="264">
        <f t="shared" si="31"/>
        <v>463.303</v>
      </c>
      <c r="AC1000" s="65">
        <v>463.303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56.25">
      <c r="A1001" s="38" t="s">
        <v>1822</v>
      </c>
      <c r="B1001" s="39">
        <v>37619</v>
      </c>
      <c r="C1001" s="68">
        <v>2912010</v>
      </c>
      <c r="D1001" s="208" t="s">
        <v>1657</v>
      </c>
      <c r="E1001" s="63" t="s">
        <v>1658</v>
      </c>
      <c r="F1001" s="38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2">
        <v>0</v>
      </c>
      <c r="L1001" s="42">
        <v>1</v>
      </c>
      <c r="M1001" s="42">
        <v>0</v>
      </c>
      <c r="N1001" s="42">
        <v>0</v>
      </c>
      <c r="O1001" s="222">
        <v>1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1</v>
      </c>
      <c r="Y1001" s="542">
        <v>0</v>
      </c>
      <c r="Z1001" s="44">
        <v>29401000000</v>
      </c>
      <c r="AA1001" s="44" t="s">
        <v>50</v>
      </c>
      <c r="AB1001" s="264">
        <f t="shared" si="31"/>
        <v>539.124</v>
      </c>
      <c r="AC1001" s="65">
        <v>539.124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263" customFormat="1" ht="39">
      <c r="A1002" s="253" t="s">
        <v>1823</v>
      </c>
      <c r="B1002" s="253"/>
      <c r="C1002" s="254"/>
      <c r="D1002" s="255" t="s">
        <v>1659</v>
      </c>
      <c r="E1002" s="256"/>
      <c r="F1002" s="253"/>
      <c r="G1002" s="253"/>
      <c r="H1002" s="257"/>
      <c r="I1002" s="257"/>
      <c r="J1002" s="257"/>
      <c r="K1002" s="223">
        <v>0</v>
      </c>
      <c r="L1002" s="257"/>
      <c r="M1002" s="257"/>
      <c r="N1002" s="257"/>
      <c r="O1002" s="223">
        <v>0</v>
      </c>
      <c r="P1002" s="257"/>
      <c r="Q1002" s="257"/>
      <c r="R1002" s="257"/>
      <c r="S1002" s="223">
        <v>0</v>
      </c>
      <c r="T1002" s="257"/>
      <c r="U1002" s="257"/>
      <c r="V1002" s="257"/>
      <c r="W1002" s="223">
        <v>0</v>
      </c>
      <c r="X1002" s="258">
        <v>0</v>
      </c>
      <c r="Y1002" s="541">
        <v>0</v>
      </c>
      <c r="Z1002" s="259"/>
      <c r="AA1002" s="259"/>
      <c r="AB1002" s="280">
        <f t="shared" si="31"/>
        <v>0</v>
      </c>
      <c r="AC1002" s="260"/>
      <c r="AD1002" s="261"/>
      <c r="AE1002" s="261"/>
      <c r="AF1002" s="262"/>
      <c r="AG1002" s="262"/>
      <c r="AH1002" s="331"/>
    </row>
    <row r="1003" spans="1:34" s="1" customFormat="1" ht="18.75">
      <c r="A1003" s="38" t="s">
        <v>1824</v>
      </c>
      <c r="B1003" s="38"/>
      <c r="C1003" s="140"/>
      <c r="D1003" s="208"/>
      <c r="E1003" s="49"/>
      <c r="F1003" s="38"/>
      <c r="G1003" s="38"/>
      <c r="H1003" s="42">
        <v>0</v>
      </c>
      <c r="I1003" s="42">
        <v>0</v>
      </c>
      <c r="J1003" s="42">
        <v>0</v>
      </c>
      <c r="K1003" s="222">
        <v>0</v>
      </c>
      <c r="L1003" s="42">
        <v>0</v>
      </c>
      <c r="M1003" s="42">
        <v>0</v>
      </c>
      <c r="N1003" s="42">
        <v>0</v>
      </c>
      <c r="O1003" s="222">
        <v>0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0</v>
      </c>
      <c r="Y1003" s="542">
        <v>0</v>
      </c>
      <c r="Z1003" s="44"/>
      <c r="AA1003" s="44"/>
      <c r="AB1003" s="264">
        <f t="shared" si="31"/>
        <v>0</v>
      </c>
      <c r="AC1003" s="65"/>
      <c r="AD1003" s="45"/>
      <c r="AE1003" s="45"/>
      <c r="AF1003" s="44"/>
      <c r="AG1003" s="44"/>
      <c r="AH1003" s="63"/>
    </row>
    <row r="1004" spans="1:34" s="263" customFormat="1" ht="19.5">
      <c r="A1004" s="253" t="s">
        <v>1825</v>
      </c>
      <c r="B1004" s="253"/>
      <c r="C1004" s="254"/>
      <c r="D1004" s="255" t="s">
        <v>1660</v>
      </c>
      <c r="E1004" s="256"/>
      <c r="F1004" s="253"/>
      <c r="G1004" s="253"/>
      <c r="H1004" s="257"/>
      <c r="I1004" s="257"/>
      <c r="J1004" s="257"/>
      <c r="K1004" s="223">
        <v>0</v>
      </c>
      <c r="L1004" s="257"/>
      <c r="M1004" s="257"/>
      <c r="N1004" s="257"/>
      <c r="O1004" s="223">
        <v>0</v>
      </c>
      <c r="P1004" s="257"/>
      <c r="Q1004" s="257"/>
      <c r="R1004" s="257"/>
      <c r="S1004" s="223">
        <v>0</v>
      </c>
      <c r="T1004" s="257"/>
      <c r="U1004" s="257"/>
      <c r="V1004" s="257"/>
      <c r="W1004" s="223">
        <v>0</v>
      </c>
      <c r="X1004" s="258">
        <v>0</v>
      </c>
      <c r="Y1004" s="541">
        <v>0</v>
      </c>
      <c r="Z1004" s="259"/>
      <c r="AA1004" s="259"/>
      <c r="AB1004" s="280">
        <f>SUM(AB1005)</f>
        <v>89</v>
      </c>
      <c r="AC1004" s="260"/>
      <c r="AD1004" s="261"/>
      <c r="AE1004" s="261"/>
      <c r="AF1004" s="262"/>
      <c r="AG1004" s="262"/>
      <c r="AH1004" s="331"/>
    </row>
    <row r="1005" spans="1:34" s="1" customFormat="1" ht="56.25">
      <c r="A1005" s="38" t="s">
        <v>1826</v>
      </c>
      <c r="B1005" s="39">
        <v>37619</v>
      </c>
      <c r="C1005" s="68">
        <v>2912010</v>
      </c>
      <c r="D1005" s="209" t="s">
        <v>1661</v>
      </c>
      <c r="E1005" s="67" t="s">
        <v>1886</v>
      </c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2">
        <v>0</v>
      </c>
      <c r="L1005" s="42">
        <v>0</v>
      </c>
      <c r="M1005" s="42">
        <v>0</v>
      </c>
      <c r="N1005" s="42">
        <v>0</v>
      </c>
      <c r="O1005" s="222">
        <v>0</v>
      </c>
      <c r="P1005" s="42">
        <v>1</v>
      </c>
      <c r="Q1005" s="42">
        <v>0</v>
      </c>
      <c r="R1005" s="42">
        <v>0</v>
      </c>
      <c r="S1005" s="222">
        <v>1</v>
      </c>
      <c r="T1005" s="42">
        <v>0</v>
      </c>
      <c r="U1005" s="42">
        <v>0</v>
      </c>
      <c r="V1005" s="42">
        <v>0</v>
      </c>
      <c r="W1005" s="222">
        <v>0</v>
      </c>
      <c r="X1005" s="43">
        <v>1</v>
      </c>
      <c r="Y1005" s="542">
        <v>0</v>
      </c>
      <c r="Z1005" s="44">
        <v>29401000000</v>
      </c>
      <c r="AA1005" s="44" t="s">
        <v>50</v>
      </c>
      <c r="AB1005" s="264">
        <f t="shared" si="31"/>
        <v>89</v>
      </c>
      <c r="AC1005" s="65">
        <v>89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256" s="687" customFormat="1" ht="60" customHeight="1">
      <c r="A1006" s="486" t="s">
        <v>2635</v>
      </c>
      <c r="B1006" s="637" t="s">
        <v>2636</v>
      </c>
      <c r="C1006" s="679" t="s">
        <v>2637</v>
      </c>
      <c r="D1006" s="638" t="s">
        <v>2638</v>
      </c>
      <c r="E1006" s="632" t="s">
        <v>1886</v>
      </c>
      <c r="F1006" s="312" t="s">
        <v>54</v>
      </c>
      <c r="G1006" s="344" t="s">
        <v>55</v>
      </c>
      <c r="H1006" s="312">
        <v>0</v>
      </c>
      <c r="I1006" s="312">
        <v>0</v>
      </c>
      <c r="J1006" s="312">
        <v>0</v>
      </c>
      <c r="K1006" s="681">
        <v>0</v>
      </c>
      <c r="L1006" s="312">
        <v>0</v>
      </c>
      <c r="M1006" s="312">
        <v>0</v>
      </c>
      <c r="N1006" s="312">
        <v>0</v>
      </c>
      <c r="O1006" s="681">
        <v>0</v>
      </c>
      <c r="P1006" s="312">
        <v>0</v>
      </c>
      <c r="Q1006" s="312">
        <v>0</v>
      </c>
      <c r="R1006" s="312">
        <v>0</v>
      </c>
      <c r="S1006" s="681">
        <v>0</v>
      </c>
      <c r="T1006" s="312">
        <v>0</v>
      </c>
      <c r="U1006" s="312">
        <v>0</v>
      </c>
      <c r="V1006" s="312">
        <v>0</v>
      </c>
      <c r="W1006" s="558">
        <v>0</v>
      </c>
      <c r="X1006" s="633">
        <v>0</v>
      </c>
      <c r="Y1006" s="633">
        <v>2</v>
      </c>
      <c r="Z1006" s="312">
        <v>29401000000</v>
      </c>
      <c r="AA1006" s="639" t="s">
        <v>50</v>
      </c>
      <c r="AB1006" s="682">
        <v>370.35</v>
      </c>
      <c r="AC1006" s="641">
        <v>42491</v>
      </c>
      <c r="AD1006" s="641">
        <v>42491</v>
      </c>
      <c r="AE1006" s="343">
        <v>42705</v>
      </c>
      <c r="AF1006" s="642" t="s">
        <v>1888</v>
      </c>
      <c r="AG1006" s="312" t="s">
        <v>1626</v>
      </c>
      <c r="AH1006" s="646" t="s">
        <v>2640</v>
      </c>
      <c r="AI1006" s="643"/>
      <c r="AJ1006" s="644"/>
      <c r="AK1006" s="429"/>
      <c r="AL1006" s="382"/>
      <c r="AM1006" s="429"/>
      <c r="AN1006" s="382"/>
      <c r="AO1006" s="382"/>
      <c r="AP1006" s="382"/>
      <c r="AQ1006" s="635"/>
      <c r="AR1006" s="382"/>
      <c r="AS1006" s="382"/>
      <c r="AT1006" s="382"/>
      <c r="AU1006" s="635"/>
      <c r="AV1006" s="382"/>
      <c r="AW1006" s="382"/>
      <c r="AX1006" s="382"/>
      <c r="AY1006" s="635"/>
      <c r="AZ1006" s="382"/>
      <c r="BA1006" s="382"/>
      <c r="BB1006" s="382"/>
      <c r="BC1006" s="635"/>
      <c r="BD1006" s="382"/>
      <c r="BE1006" s="636"/>
      <c r="BF1006" s="382"/>
      <c r="BG1006" s="382"/>
      <c r="BH1006" s="685"/>
      <c r="BI1006" s="439"/>
      <c r="BJ1006" s="439"/>
      <c r="BK1006" s="429"/>
      <c r="BL1006" s="382"/>
      <c r="BM1006" s="686"/>
      <c r="BN1006" s="646"/>
      <c r="BO1006" s="643"/>
      <c r="BP1006" s="644"/>
      <c r="BQ1006" s="429"/>
      <c r="BR1006" s="382"/>
      <c r="BS1006" s="429"/>
      <c r="BT1006" s="382"/>
      <c r="BU1006" s="382"/>
      <c r="BV1006" s="382"/>
      <c r="BW1006" s="635"/>
      <c r="BX1006" s="382"/>
      <c r="BY1006" s="382"/>
      <c r="BZ1006" s="382"/>
      <c r="CA1006" s="635"/>
      <c r="CB1006" s="382"/>
      <c r="CC1006" s="382"/>
      <c r="CD1006" s="382"/>
      <c r="CE1006" s="635"/>
      <c r="CF1006" s="382"/>
      <c r="CG1006" s="382"/>
      <c r="CH1006" s="382"/>
      <c r="CI1006" s="635"/>
      <c r="CJ1006" s="382"/>
      <c r="CK1006" s="636"/>
      <c r="CL1006" s="382"/>
      <c r="CM1006" s="382"/>
      <c r="CN1006" s="685"/>
      <c r="CO1006" s="439"/>
      <c r="CP1006" s="439"/>
      <c r="CQ1006" s="429"/>
      <c r="CR1006" s="382"/>
      <c r="CS1006" s="686"/>
      <c r="CT1006" s="646"/>
      <c r="CU1006" s="643"/>
      <c r="CV1006" s="644"/>
      <c r="CW1006" s="429"/>
      <c r="CX1006" s="382"/>
      <c r="CY1006" s="429"/>
      <c r="CZ1006" s="382"/>
      <c r="DA1006" s="382"/>
      <c r="DB1006" s="382"/>
      <c r="DC1006" s="635"/>
      <c r="DD1006" s="382"/>
      <c r="DE1006" s="382"/>
      <c r="DF1006" s="382"/>
      <c r="DG1006" s="635"/>
      <c r="DH1006" s="382"/>
      <c r="DI1006" s="382"/>
      <c r="DJ1006" s="382"/>
      <c r="DK1006" s="635"/>
      <c r="DL1006" s="382"/>
      <c r="DM1006" s="382"/>
      <c r="DN1006" s="382"/>
      <c r="DO1006" s="635"/>
      <c r="DP1006" s="382"/>
      <c r="DQ1006" s="636"/>
      <c r="DR1006" s="382"/>
      <c r="DS1006" s="382"/>
      <c r="DT1006" s="685"/>
      <c r="DU1006" s="439"/>
      <c r="DV1006" s="439"/>
      <c r="DW1006" s="429"/>
      <c r="DX1006" s="382"/>
      <c r="DY1006" s="686"/>
      <c r="DZ1006" s="646"/>
      <c r="EA1006" s="643"/>
      <c r="EB1006" s="644"/>
      <c r="EC1006" s="429"/>
      <c r="ED1006" s="382"/>
      <c r="EE1006" s="429"/>
      <c r="EF1006" s="382"/>
      <c r="EG1006" s="382"/>
      <c r="EH1006" s="382"/>
      <c r="EI1006" s="635"/>
      <c r="EJ1006" s="382"/>
      <c r="EK1006" s="382"/>
      <c r="EL1006" s="382"/>
      <c r="EM1006" s="635"/>
      <c r="EN1006" s="382"/>
      <c r="EO1006" s="382"/>
      <c r="EP1006" s="382"/>
      <c r="EQ1006" s="635"/>
      <c r="ER1006" s="382"/>
      <c r="ES1006" s="382"/>
      <c r="ET1006" s="382"/>
      <c r="EU1006" s="635"/>
      <c r="EV1006" s="382"/>
      <c r="EW1006" s="636"/>
      <c r="EX1006" s="382"/>
      <c r="EY1006" s="382"/>
      <c r="EZ1006" s="685"/>
      <c r="FA1006" s="439"/>
      <c r="FB1006" s="439"/>
      <c r="FC1006" s="429"/>
      <c r="FD1006" s="382"/>
      <c r="FE1006" s="686"/>
      <c r="FF1006" s="646"/>
      <c r="FG1006" s="643"/>
      <c r="FH1006" s="644"/>
      <c r="FI1006" s="429"/>
      <c r="FJ1006" s="382"/>
      <c r="FK1006" s="429"/>
      <c r="FL1006" s="382"/>
      <c r="FM1006" s="382"/>
      <c r="FN1006" s="382"/>
      <c r="FO1006" s="635"/>
      <c r="FP1006" s="382"/>
      <c r="FQ1006" s="382"/>
      <c r="FR1006" s="382"/>
      <c r="FS1006" s="635"/>
      <c r="FT1006" s="382"/>
      <c r="FU1006" s="382"/>
      <c r="FV1006" s="382"/>
      <c r="FW1006" s="635"/>
      <c r="FX1006" s="382"/>
      <c r="FY1006" s="382"/>
      <c r="FZ1006" s="382"/>
      <c r="GA1006" s="635"/>
      <c r="GB1006" s="382"/>
      <c r="GC1006" s="636"/>
      <c r="GD1006" s="382"/>
      <c r="GE1006" s="382"/>
      <c r="GF1006" s="685"/>
      <c r="GG1006" s="439"/>
      <c r="GH1006" s="439"/>
      <c r="GI1006" s="429"/>
      <c r="GJ1006" s="382"/>
      <c r="GK1006" s="686"/>
      <c r="GL1006" s="646"/>
      <c r="GM1006" s="643"/>
      <c r="GN1006" s="644"/>
      <c r="GO1006" s="429"/>
      <c r="GP1006" s="382"/>
      <c r="GQ1006" s="429"/>
      <c r="GR1006" s="382"/>
      <c r="GS1006" s="382"/>
      <c r="GT1006" s="382"/>
      <c r="GU1006" s="635"/>
      <c r="GV1006" s="382"/>
      <c r="GW1006" s="382"/>
      <c r="GX1006" s="382"/>
      <c r="GY1006" s="635"/>
      <c r="GZ1006" s="382"/>
      <c r="HA1006" s="382"/>
      <c r="HB1006" s="382"/>
      <c r="HC1006" s="635"/>
      <c r="HD1006" s="382"/>
      <c r="HE1006" s="382"/>
      <c r="HF1006" s="382"/>
      <c r="HG1006" s="635"/>
      <c r="HH1006" s="382"/>
      <c r="HI1006" s="636"/>
      <c r="HJ1006" s="382"/>
      <c r="HK1006" s="382"/>
      <c r="HL1006" s="685"/>
      <c r="HM1006" s="439"/>
      <c r="HN1006" s="439"/>
      <c r="HO1006" s="429"/>
      <c r="HP1006" s="382"/>
      <c r="HQ1006" s="686"/>
      <c r="HR1006" s="646"/>
      <c r="HS1006" s="643"/>
      <c r="HT1006" s="644"/>
      <c r="HU1006" s="429"/>
      <c r="HV1006" s="382"/>
      <c r="HW1006" s="429"/>
      <c r="HX1006" s="382"/>
      <c r="HY1006" s="382"/>
      <c r="HZ1006" s="382"/>
      <c r="IA1006" s="635"/>
      <c r="IB1006" s="382"/>
      <c r="IC1006" s="382"/>
      <c r="ID1006" s="382"/>
      <c r="IE1006" s="635"/>
      <c r="IF1006" s="382"/>
      <c r="IG1006" s="382"/>
      <c r="IH1006" s="382"/>
      <c r="II1006" s="635"/>
      <c r="IJ1006" s="382"/>
      <c r="IK1006" s="382"/>
      <c r="IL1006" s="382"/>
      <c r="IM1006" s="635"/>
      <c r="IN1006" s="382"/>
      <c r="IO1006" s="636"/>
      <c r="IP1006" s="382"/>
      <c r="IQ1006" s="382"/>
      <c r="IR1006" s="685"/>
      <c r="IS1006" s="439"/>
      <c r="IT1006" s="439"/>
      <c r="IU1006" s="429"/>
      <c r="IV1006" s="382"/>
    </row>
    <row r="1007" spans="1:34" s="263" customFormat="1" ht="19.5">
      <c r="A1007" s="253" t="s">
        <v>1827</v>
      </c>
      <c r="B1007" s="253"/>
      <c r="C1007" s="254"/>
      <c r="D1007" s="255" t="s">
        <v>1662</v>
      </c>
      <c r="E1007" s="256"/>
      <c r="F1007" s="253"/>
      <c r="G1007" s="253"/>
      <c r="H1007" s="257"/>
      <c r="I1007" s="257"/>
      <c r="J1007" s="257"/>
      <c r="K1007" s="223">
        <v>0</v>
      </c>
      <c r="L1007" s="257"/>
      <c r="M1007" s="257"/>
      <c r="N1007" s="257"/>
      <c r="O1007" s="223">
        <v>0</v>
      </c>
      <c r="P1007" s="257"/>
      <c r="Q1007" s="257"/>
      <c r="R1007" s="257"/>
      <c r="S1007" s="223">
        <v>0</v>
      </c>
      <c r="T1007" s="257"/>
      <c r="U1007" s="257"/>
      <c r="V1007" s="257"/>
      <c r="W1007" s="223">
        <v>0</v>
      </c>
      <c r="X1007" s="258">
        <v>0</v>
      </c>
      <c r="Y1007" s="541">
        <v>0</v>
      </c>
      <c r="Z1007" s="259">
        <v>29401000000</v>
      </c>
      <c r="AA1007" s="259" t="s">
        <v>50</v>
      </c>
      <c r="AB1007" s="280">
        <f>SUM(AB1008)</f>
        <v>6723.203</v>
      </c>
      <c r="AC1007" s="260"/>
      <c r="AD1007" s="261"/>
      <c r="AE1007" s="261"/>
      <c r="AF1007" s="262"/>
      <c r="AG1007" s="262"/>
      <c r="AH1007" s="331"/>
    </row>
    <row r="1008" spans="1:34" s="1" customFormat="1" ht="56.25">
      <c r="A1008" s="38" t="s">
        <v>1828</v>
      </c>
      <c r="B1008" s="39">
        <v>37619</v>
      </c>
      <c r="C1008" s="68">
        <v>2912010</v>
      </c>
      <c r="D1008" s="210" t="s">
        <v>1663</v>
      </c>
      <c r="E1008" s="67" t="s">
        <v>1886</v>
      </c>
      <c r="F1008" s="141" t="s">
        <v>54</v>
      </c>
      <c r="G1008" s="38" t="s">
        <v>55</v>
      </c>
      <c r="H1008" s="42">
        <v>0</v>
      </c>
      <c r="I1008" s="42">
        <v>0</v>
      </c>
      <c r="J1008" s="42">
        <v>0</v>
      </c>
      <c r="K1008" s="222">
        <v>0</v>
      </c>
      <c r="L1008" s="42">
        <v>1</v>
      </c>
      <c r="M1008" s="42">
        <v>0</v>
      </c>
      <c r="N1008" s="42">
        <v>0</v>
      </c>
      <c r="O1008" s="222">
        <v>1</v>
      </c>
      <c r="P1008" s="42">
        <v>0</v>
      </c>
      <c r="Q1008" s="42">
        <v>0</v>
      </c>
      <c r="R1008" s="42">
        <v>0</v>
      </c>
      <c r="S1008" s="222">
        <v>0</v>
      </c>
      <c r="T1008" s="42">
        <v>0</v>
      </c>
      <c r="U1008" s="42">
        <v>0</v>
      </c>
      <c r="V1008" s="42">
        <v>0</v>
      </c>
      <c r="W1008" s="222">
        <v>0</v>
      </c>
      <c r="X1008" s="43">
        <v>1</v>
      </c>
      <c r="Y1008" s="542">
        <v>0</v>
      </c>
      <c r="Z1008" s="44">
        <v>29401000000</v>
      </c>
      <c r="AA1008" s="44" t="s">
        <v>50</v>
      </c>
      <c r="AB1008" s="264">
        <f t="shared" si="31"/>
        <v>6723.203</v>
      </c>
      <c r="AC1008" s="65">
        <v>6723.203</v>
      </c>
      <c r="AD1008" s="45">
        <v>42005</v>
      </c>
      <c r="AE1008" s="45">
        <v>42339</v>
      </c>
      <c r="AF1008" s="63" t="s">
        <v>1887</v>
      </c>
      <c r="AG1008" s="47" t="s">
        <v>1626</v>
      </c>
      <c r="AH1008" s="63"/>
    </row>
    <row r="1009" spans="1:34" s="1" customFormat="1" ht="19.5">
      <c r="A1009" s="30" t="s">
        <v>1616</v>
      </c>
      <c r="B1009" s="31"/>
      <c r="C1009" s="30"/>
      <c r="D1009" s="183" t="s">
        <v>1664</v>
      </c>
      <c r="E1009" s="32"/>
      <c r="F1009" s="30"/>
      <c r="G1009" s="30"/>
      <c r="H1009" s="33"/>
      <c r="I1009" s="33"/>
      <c r="J1009" s="33"/>
      <c r="K1009" s="223">
        <v>0</v>
      </c>
      <c r="L1009" s="33"/>
      <c r="M1009" s="33"/>
      <c r="N1009" s="33"/>
      <c r="O1009" s="223">
        <v>0</v>
      </c>
      <c r="P1009" s="33"/>
      <c r="Q1009" s="33"/>
      <c r="R1009" s="33"/>
      <c r="S1009" s="223">
        <v>0</v>
      </c>
      <c r="T1009" s="33"/>
      <c r="U1009" s="33"/>
      <c r="V1009" s="33"/>
      <c r="W1009" s="223">
        <v>0</v>
      </c>
      <c r="X1009" s="34">
        <v>0</v>
      </c>
      <c r="Y1009" s="541">
        <v>0</v>
      </c>
      <c r="Z1009" s="62">
        <v>29401000000</v>
      </c>
      <c r="AA1009" s="62" t="s">
        <v>50</v>
      </c>
      <c r="AB1009" s="272">
        <f>SUM(AB1015+AB1010)</f>
        <v>24803.391</v>
      </c>
      <c r="AC1009" s="36"/>
      <c r="AD1009" s="37"/>
      <c r="AE1009" s="37"/>
      <c r="AF1009" s="35"/>
      <c r="AG1009" s="35"/>
      <c r="AH1009" s="323"/>
    </row>
    <row r="1010" spans="1:34" s="263" customFormat="1" ht="39">
      <c r="A1010" s="253" t="s">
        <v>1618</v>
      </c>
      <c r="B1010" s="253"/>
      <c r="C1010" s="254"/>
      <c r="D1010" s="255" t="s">
        <v>1665</v>
      </c>
      <c r="E1010" s="256"/>
      <c r="F1010" s="253"/>
      <c r="G1010" s="253"/>
      <c r="H1010" s="257"/>
      <c r="I1010" s="257"/>
      <c r="J1010" s="257"/>
      <c r="K1010" s="223">
        <v>0</v>
      </c>
      <c r="L1010" s="257"/>
      <c r="M1010" s="257"/>
      <c r="N1010" s="257"/>
      <c r="O1010" s="223">
        <v>0</v>
      </c>
      <c r="P1010" s="257"/>
      <c r="Q1010" s="257"/>
      <c r="R1010" s="257"/>
      <c r="S1010" s="223">
        <v>0</v>
      </c>
      <c r="T1010" s="257"/>
      <c r="U1010" s="257"/>
      <c r="V1010" s="257"/>
      <c r="W1010" s="223">
        <v>0</v>
      </c>
      <c r="X1010" s="258">
        <v>0</v>
      </c>
      <c r="Y1010" s="541">
        <v>0</v>
      </c>
      <c r="Z1010" s="259">
        <v>29401000000</v>
      </c>
      <c r="AA1010" s="259" t="s">
        <v>50</v>
      </c>
      <c r="AB1010" s="280">
        <f>SUM(AB1011:AB1013)</f>
        <v>24803.391</v>
      </c>
      <c r="AC1010" s="260"/>
      <c r="AD1010" s="261"/>
      <c r="AE1010" s="261"/>
      <c r="AF1010" s="262"/>
      <c r="AG1010" s="262"/>
      <c r="AH1010" s="331"/>
    </row>
    <row r="1011" spans="1:34" s="1" customFormat="1" ht="56.25">
      <c r="A1011" s="38" t="s">
        <v>1829</v>
      </c>
      <c r="B1011" s="38"/>
      <c r="C1011" s="140" t="s">
        <v>1833</v>
      </c>
      <c r="D1011" s="211" t="s">
        <v>1666</v>
      </c>
      <c r="E1011" s="67" t="s">
        <v>1667</v>
      </c>
      <c r="F1011" s="141" t="s">
        <v>54</v>
      </c>
      <c r="G1011" s="38" t="s">
        <v>55</v>
      </c>
      <c r="H1011" s="42">
        <v>0</v>
      </c>
      <c r="I1011" s="42">
        <v>0</v>
      </c>
      <c r="J1011" s="42">
        <v>0</v>
      </c>
      <c r="K1011" s="222">
        <v>0</v>
      </c>
      <c r="L1011" s="42">
        <v>0</v>
      </c>
      <c r="M1011" s="42">
        <v>0</v>
      </c>
      <c r="N1011" s="42">
        <v>0</v>
      </c>
      <c r="O1011" s="222">
        <v>0</v>
      </c>
      <c r="P1011" s="42">
        <v>0</v>
      </c>
      <c r="Q1011" s="42">
        <v>0</v>
      </c>
      <c r="R1011" s="42">
        <v>0</v>
      </c>
      <c r="S1011" s="222">
        <v>0</v>
      </c>
      <c r="T1011" s="42">
        <v>0</v>
      </c>
      <c r="U1011" s="42">
        <v>0</v>
      </c>
      <c r="V1011" s="42">
        <v>0</v>
      </c>
      <c r="W1011" s="222">
        <v>0</v>
      </c>
      <c r="X1011" s="43">
        <v>0</v>
      </c>
      <c r="Y1011" s="542">
        <v>1</v>
      </c>
      <c r="Z1011" s="44">
        <v>29401000000</v>
      </c>
      <c r="AA1011" s="44" t="s">
        <v>50</v>
      </c>
      <c r="AB1011" s="264">
        <f t="shared" si="31"/>
        <v>20.88</v>
      </c>
      <c r="AC1011" s="65">
        <v>20.88</v>
      </c>
      <c r="AD1011" s="45">
        <v>42005</v>
      </c>
      <c r="AE1011" s="45">
        <v>42339</v>
      </c>
      <c r="AF1011" s="63" t="s">
        <v>1887</v>
      </c>
      <c r="AG1011" s="47" t="s">
        <v>1626</v>
      </c>
      <c r="AH1011" s="63"/>
    </row>
    <row r="1012" spans="1:34" s="1" customFormat="1" ht="93.75">
      <c r="A1012" s="38" t="s">
        <v>1830</v>
      </c>
      <c r="B1012" s="38"/>
      <c r="C1012" s="140"/>
      <c r="D1012" s="210" t="s">
        <v>1668</v>
      </c>
      <c r="E1012" s="142" t="s">
        <v>1669</v>
      </c>
      <c r="F1012" s="141" t="s">
        <v>54</v>
      </c>
      <c r="G1012" s="38" t="s">
        <v>55</v>
      </c>
      <c r="H1012" s="42">
        <v>4400</v>
      </c>
      <c r="I1012" s="42">
        <v>0</v>
      </c>
      <c r="J1012" s="42">
        <v>0</v>
      </c>
      <c r="K1012" s="222">
        <v>4400</v>
      </c>
      <c r="L1012" s="42">
        <v>0</v>
      </c>
      <c r="M1012" s="42">
        <v>0</v>
      </c>
      <c r="N1012" s="42">
        <v>0</v>
      </c>
      <c r="O1012" s="222">
        <v>0</v>
      </c>
      <c r="P1012" s="42">
        <v>0</v>
      </c>
      <c r="Q1012" s="42">
        <v>0</v>
      </c>
      <c r="R1012" s="42">
        <v>0</v>
      </c>
      <c r="S1012" s="222">
        <v>0</v>
      </c>
      <c r="T1012" s="42">
        <v>0</v>
      </c>
      <c r="U1012" s="42">
        <v>0</v>
      </c>
      <c r="V1012" s="42">
        <v>0</v>
      </c>
      <c r="W1012" s="222">
        <v>0</v>
      </c>
      <c r="X1012" s="43">
        <v>4400</v>
      </c>
      <c r="Y1012" s="542">
        <v>0</v>
      </c>
      <c r="Z1012" s="44">
        <v>29401000000</v>
      </c>
      <c r="AA1012" s="44" t="s">
        <v>50</v>
      </c>
      <c r="AB1012" s="264">
        <f t="shared" si="31"/>
        <v>2178</v>
      </c>
      <c r="AC1012" s="65">
        <v>0.495</v>
      </c>
      <c r="AD1012" s="45">
        <v>42005</v>
      </c>
      <c r="AE1012" s="45">
        <v>42339</v>
      </c>
      <c r="AF1012" s="63" t="s">
        <v>1887</v>
      </c>
      <c r="AG1012" s="47" t="s">
        <v>1626</v>
      </c>
      <c r="AH1012" s="63"/>
    </row>
    <row r="1013" spans="1:34" s="1" customFormat="1" ht="93.75">
      <c r="A1013" s="38" t="s">
        <v>1831</v>
      </c>
      <c r="B1013" s="38"/>
      <c r="C1013" s="140"/>
      <c r="D1013" s="212" t="s">
        <v>1670</v>
      </c>
      <c r="E1013" s="142" t="s">
        <v>1671</v>
      </c>
      <c r="F1013" s="141" t="s">
        <v>54</v>
      </c>
      <c r="G1013" s="38" t="s">
        <v>55</v>
      </c>
      <c r="H1013" s="42">
        <v>1</v>
      </c>
      <c r="I1013" s="42">
        <v>0</v>
      </c>
      <c r="J1013" s="42">
        <v>0</v>
      </c>
      <c r="K1013" s="222">
        <v>1</v>
      </c>
      <c r="L1013" s="42">
        <v>0</v>
      </c>
      <c r="M1013" s="42">
        <v>0</v>
      </c>
      <c r="N1013" s="42">
        <v>0</v>
      </c>
      <c r="O1013" s="222">
        <v>0</v>
      </c>
      <c r="P1013" s="42">
        <v>0</v>
      </c>
      <c r="Q1013" s="42">
        <v>0</v>
      </c>
      <c r="R1013" s="42">
        <v>0</v>
      </c>
      <c r="S1013" s="222">
        <v>0</v>
      </c>
      <c r="T1013" s="42">
        <v>0</v>
      </c>
      <c r="U1013" s="42">
        <v>0</v>
      </c>
      <c r="V1013" s="42">
        <v>0</v>
      </c>
      <c r="W1013" s="222">
        <v>0</v>
      </c>
      <c r="X1013" s="43">
        <v>1</v>
      </c>
      <c r="Y1013" s="542">
        <v>0</v>
      </c>
      <c r="Z1013" s="44">
        <v>29401000000</v>
      </c>
      <c r="AA1013" s="44" t="s">
        <v>50</v>
      </c>
      <c r="AB1013" s="264">
        <f t="shared" si="31"/>
        <v>22604.511</v>
      </c>
      <c r="AC1013" s="65">
        <v>22604.511</v>
      </c>
      <c r="AD1013" s="45">
        <v>42005</v>
      </c>
      <c r="AE1013" s="45">
        <v>42339</v>
      </c>
      <c r="AF1013" s="63" t="s">
        <v>1887</v>
      </c>
      <c r="AG1013" s="47" t="s">
        <v>1626</v>
      </c>
      <c r="AH1013" s="63"/>
    </row>
    <row r="1014" spans="1:34" s="1" customFormat="1" ht="18.75">
      <c r="A1014" s="38" t="s">
        <v>1832</v>
      </c>
      <c r="B1014" s="38"/>
      <c r="C1014" s="140"/>
      <c r="D1014" s="208"/>
      <c r="E1014" s="49"/>
      <c r="F1014" s="38"/>
      <c r="G1014" s="38"/>
      <c r="H1014" s="42">
        <v>0</v>
      </c>
      <c r="I1014" s="42">
        <v>0</v>
      </c>
      <c r="J1014" s="42">
        <v>0</v>
      </c>
      <c r="K1014" s="222">
        <v>0</v>
      </c>
      <c r="L1014" s="42">
        <v>0</v>
      </c>
      <c r="M1014" s="42">
        <v>0</v>
      </c>
      <c r="N1014" s="42">
        <v>0</v>
      </c>
      <c r="O1014" s="222">
        <v>0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0</v>
      </c>
      <c r="Y1014" s="542">
        <v>0</v>
      </c>
      <c r="Z1014" s="44"/>
      <c r="AA1014" s="44"/>
      <c r="AB1014" s="264">
        <f t="shared" si="31"/>
        <v>0</v>
      </c>
      <c r="AC1014" s="65"/>
      <c r="AD1014" s="45"/>
      <c r="AE1014" s="45"/>
      <c r="AF1014" s="44"/>
      <c r="AG1014" s="44"/>
      <c r="AH1014" s="63"/>
    </row>
    <row r="1015" spans="1:34" s="263" customFormat="1" ht="39">
      <c r="A1015" s="253" t="s">
        <v>1622</v>
      </c>
      <c r="B1015" s="253"/>
      <c r="C1015" s="254"/>
      <c r="D1015" s="255" t="s">
        <v>1672</v>
      </c>
      <c r="E1015" s="256"/>
      <c r="F1015" s="253"/>
      <c r="G1015" s="253"/>
      <c r="H1015" s="257"/>
      <c r="I1015" s="257"/>
      <c r="J1015" s="257"/>
      <c r="K1015" s="223">
        <v>0</v>
      </c>
      <c r="L1015" s="257"/>
      <c r="M1015" s="257"/>
      <c r="N1015" s="257"/>
      <c r="O1015" s="223">
        <v>0</v>
      </c>
      <c r="P1015" s="257"/>
      <c r="Q1015" s="257"/>
      <c r="R1015" s="257"/>
      <c r="S1015" s="223">
        <v>0</v>
      </c>
      <c r="T1015" s="257"/>
      <c r="U1015" s="257"/>
      <c r="V1015" s="257"/>
      <c r="W1015" s="223">
        <v>0</v>
      </c>
      <c r="X1015" s="258">
        <v>0</v>
      </c>
      <c r="Y1015" s="541">
        <v>0</v>
      </c>
      <c r="Z1015" s="259"/>
      <c r="AA1015" s="259"/>
      <c r="AB1015" s="280">
        <f t="shared" si="31"/>
        <v>0</v>
      </c>
      <c r="AC1015" s="260"/>
      <c r="AD1015" s="261"/>
      <c r="AE1015" s="261"/>
      <c r="AF1015" s="262"/>
      <c r="AG1015" s="262"/>
      <c r="AH1015" s="331"/>
    </row>
    <row r="1016" spans="1:34" s="1" customFormat="1" ht="18.75">
      <c r="A1016" s="38" t="s">
        <v>1834</v>
      </c>
      <c r="B1016" s="38"/>
      <c r="C1016" s="140"/>
      <c r="D1016" s="208"/>
      <c r="E1016" s="140"/>
      <c r="F1016" s="38"/>
      <c r="G1016" s="38"/>
      <c r="H1016" s="42">
        <v>0</v>
      </c>
      <c r="I1016" s="42">
        <v>0</v>
      </c>
      <c r="J1016" s="42">
        <v>0</v>
      </c>
      <c r="K1016" s="222">
        <v>0</v>
      </c>
      <c r="L1016" s="42">
        <v>0</v>
      </c>
      <c r="M1016" s="42">
        <v>0</v>
      </c>
      <c r="N1016" s="42">
        <v>0</v>
      </c>
      <c r="O1016" s="222">
        <v>0</v>
      </c>
      <c r="P1016" s="42">
        <v>0</v>
      </c>
      <c r="Q1016" s="42">
        <v>0</v>
      </c>
      <c r="R1016" s="42">
        <v>0</v>
      </c>
      <c r="S1016" s="222">
        <v>0</v>
      </c>
      <c r="T1016" s="42">
        <v>0</v>
      </c>
      <c r="U1016" s="42">
        <v>0</v>
      </c>
      <c r="V1016" s="42">
        <v>0</v>
      </c>
      <c r="W1016" s="222">
        <v>0</v>
      </c>
      <c r="X1016" s="43">
        <v>0</v>
      </c>
      <c r="Y1016" s="542">
        <v>0</v>
      </c>
      <c r="Z1016" s="44"/>
      <c r="AA1016" s="44"/>
      <c r="AB1016" s="264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1" customFormat="1" ht="39">
      <c r="A1017" s="30" t="s">
        <v>1801</v>
      </c>
      <c r="B1017" s="31"/>
      <c r="C1017" s="30"/>
      <c r="D1017" s="183" t="s">
        <v>1673</v>
      </c>
      <c r="E1017" s="32"/>
      <c r="F1017" s="30"/>
      <c r="G1017" s="30"/>
      <c r="H1017" s="33"/>
      <c r="I1017" s="33"/>
      <c r="J1017" s="33"/>
      <c r="K1017" s="223">
        <v>0</v>
      </c>
      <c r="L1017" s="33"/>
      <c r="M1017" s="33"/>
      <c r="N1017" s="33"/>
      <c r="O1017" s="223">
        <v>0</v>
      </c>
      <c r="P1017" s="33"/>
      <c r="Q1017" s="33"/>
      <c r="R1017" s="33"/>
      <c r="S1017" s="223">
        <v>0</v>
      </c>
      <c r="T1017" s="33"/>
      <c r="U1017" s="33"/>
      <c r="V1017" s="33"/>
      <c r="W1017" s="223">
        <v>0</v>
      </c>
      <c r="X1017" s="34">
        <v>0</v>
      </c>
      <c r="Y1017" s="541">
        <v>0</v>
      </c>
      <c r="Z1017" s="62"/>
      <c r="AA1017" s="62"/>
      <c r="AB1017" s="273">
        <f t="shared" si="31"/>
        <v>0</v>
      </c>
      <c r="AC1017" s="36"/>
      <c r="AD1017" s="37"/>
      <c r="AE1017" s="37"/>
      <c r="AF1017" s="35"/>
      <c r="AG1017" s="35"/>
      <c r="AH1017" s="323"/>
    </row>
    <row r="1018" spans="1:34" s="79" customFormat="1" ht="18.75">
      <c r="A1018" s="70" t="s">
        <v>1835</v>
      </c>
      <c r="B1018" s="70"/>
      <c r="C1018" s="71"/>
      <c r="D1018" s="191" t="s">
        <v>1674</v>
      </c>
      <c r="E1018" s="72"/>
      <c r="F1018" s="70"/>
      <c r="G1018" s="70"/>
      <c r="H1018" s="74"/>
      <c r="I1018" s="74"/>
      <c r="J1018" s="74"/>
      <c r="K1018" s="224">
        <v>0</v>
      </c>
      <c r="L1018" s="74"/>
      <c r="M1018" s="74"/>
      <c r="N1018" s="74"/>
      <c r="O1018" s="224">
        <v>0</v>
      </c>
      <c r="P1018" s="74"/>
      <c r="Q1018" s="74"/>
      <c r="R1018" s="74"/>
      <c r="S1018" s="224">
        <v>0</v>
      </c>
      <c r="T1018" s="74"/>
      <c r="U1018" s="74"/>
      <c r="V1018" s="74"/>
      <c r="W1018" s="224">
        <v>0</v>
      </c>
      <c r="X1018" s="75">
        <v>0</v>
      </c>
      <c r="Y1018" s="546">
        <v>0</v>
      </c>
      <c r="Z1018" s="76"/>
      <c r="AA1018" s="76"/>
      <c r="AB1018" s="274">
        <f t="shared" si="31"/>
        <v>0</v>
      </c>
      <c r="AC1018" s="77"/>
      <c r="AD1018" s="78"/>
      <c r="AE1018" s="78"/>
      <c r="AF1018" s="73"/>
      <c r="AG1018" s="73"/>
      <c r="AH1018" s="324"/>
    </row>
    <row r="1019" spans="1:34" s="1" customFormat="1" ht="18.75">
      <c r="A1019" s="38" t="s">
        <v>1836</v>
      </c>
      <c r="B1019" s="38"/>
      <c r="C1019" s="140"/>
      <c r="D1019" s="206"/>
      <c r="E1019" s="143"/>
      <c r="F1019" s="38"/>
      <c r="G1019" s="38"/>
      <c r="H1019" s="42"/>
      <c r="I1019" s="42"/>
      <c r="J1019" s="42"/>
      <c r="K1019" s="222">
        <v>0</v>
      </c>
      <c r="L1019" s="42"/>
      <c r="M1019" s="42"/>
      <c r="N1019" s="42"/>
      <c r="O1019" s="222">
        <v>0</v>
      </c>
      <c r="P1019" s="42"/>
      <c r="Q1019" s="42"/>
      <c r="R1019" s="42"/>
      <c r="S1019" s="222">
        <v>0</v>
      </c>
      <c r="T1019" s="42"/>
      <c r="U1019" s="42"/>
      <c r="V1019" s="42"/>
      <c r="W1019" s="222">
        <v>0</v>
      </c>
      <c r="X1019" s="43">
        <v>0</v>
      </c>
      <c r="Y1019" s="542">
        <v>0</v>
      </c>
      <c r="Z1019" s="44"/>
      <c r="AA1019" s="44"/>
      <c r="AB1019" s="264">
        <f t="shared" si="31"/>
        <v>0</v>
      </c>
      <c r="AC1019" s="65"/>
      <c r="AD1019" s="45"/>
      <c r="AE1019" s="45"/>
      <c r="AF1019" s="44"/>
      <c r="AG1019" s="44"/>
      <c r="AH1019" s="63"/>
    </row>
    <row r="1020" spans="1:34" s="79" customFormat="1" ht="18.75">
      <c r="A1020" s="70" t="s">
        <v>1837</v>
      </c>
      <c r="B1020" s="70"/>
      <c r="C1020" s="71"/>
      <c r="D1020" s="191" t="s">
        <v>1675</v>
      </c>
      <c r="E1020" s="72"/>
      <c r="F1020" s="70"/>
      <c r="G1020" s="70"/>
      <c r="H1020" s="74"/>
      <c r="I1020" s="74"/>
      <c r="J1020" s="74"/>
      <c r="K1020" s="224">
        <v>0</v>
      </c>
      <c r="L1020" s="74"/>
      <c r="M1020" s="74"/>
      <c r="N1020" s="74"/>
      <c r="O1020" s="224">
        <v>0</v>
      </c>
      <c r="P1020" s="74"/>
      <c r="Q1020" s="74"/>
      <c r="R1020" s="74"/>
      <c r="S1020" s="224">
        <v>0</v>
      </c>
      <c r="T1020" s="74"/>
      <c r="U1020" s="74"/>
      <c r="V1020" s="74"/>
      <c r="W1020" s="224">
        <v>0</v>
      </c>
      <c r="X1020" s="75">
        <v>0</v>
      </c>
      <c r="Y1020" s="546">
        <v>0</v>
      </c>
      <c r="Z1020" s="76"/>
      <c r="AA1020" s="76"/>
      <c r="AB1020" s="274">
        <f t="shared" si="31"/>
        <v>0</v>
      </c>
      <c r="AC1020" s="77"/>
      <c r="AD1020" s="78"/>
      <c r="AE1020" s="78"/>
      <c r="AF1020" s="73"/>
      <c r="AG1020" s="73"/>
      <c r="AH1020" s="324"/>
    </row>
    <row r="1021" spans="1:34" s="1" customFormat="1" ht="18.75">
      <c r="A1021" s="38" t="s">
        <v>1838</v>
      </c>
      <c r="B1021" s="38"/>
      <c r="C1021" s="140"/>
      <c r="D1021" s="207"/>
      <c r="E1021" s="49"/>
      <c r="F1021" s="141" t="s">
        <v>54</v>
      </c>
      <c r="G1021" s="38" t="s">
        <v>55</v>
      </c>
      <c r="H1021" s="42">
        <v>0</v>
      </c>
      <c r="I1021" s="42">
        <v>0</v>
      </c>
      <c r="J1021" s="42">
        <v>0</v>
      </c>
      <c r="K1021" s="222">
        <v>0</v>
      </c>
      <c r="L1021" s="42">
        <v>0</v>
      </c>
      <c r="M1021" s="42">
        <v>0</v>
      </c>
      <c r="N1021" s="42">
        <v>0</v>
      </c>
      <c r="O1021" s="222">
        <v>0</v>
      </c>
      <c r="P1021" s="42">
        <v>0</v>
      </c>
      <c r="Q1021" s="42">
        <v>0</v>
      </c>
      <c r="R1021" s="42">
        <v>0</v>
      </c>
      <c r="S1021" s="222">
        <v>0</v>
      </c>
      <c r="T1021" s="42">
        <v>0</v>
      </c>
      <c r="U1021" s="42">
        <v>0</v>
      </c>
      <c r="V1021" s="42">
        <v>0</v>
      </c>
      <c r="W1021" s="222">
        <v>0</v>
      </c>
      <c r="X1021" s="43">
        <v>0</v>
      </c>
      <c r="Y1021" s="542">
        <v>0</v>
      </c>
      <c r="Z1021" s="44"/>
      <c r="AA1021" s="44"/>
      <c r="AB1021" s="264">
        <f t="shared" si="31"/>
        <v>0</v>
      </c>
      <c r="AC1021" s="65"/>
      <c r="AD1021" s="45"/>
      <c r="AE1021" s="45"/>
      <c r="AF1021" s="44"/>
      <c r="AG1021" s="44"/>
      <c r="AH1021" s="63"/>
    </row>
    <row r="1022" spans="1:34" s="79" customFormat="1" ht="37.5">
      <c r="A1022" s="70" t="s">
        <v>1839</v>
      </c>
      <c r="B1022" s="70"/>
      <c r="C1022" s="71"/>
      <c r="D1022" s="191" t="s">
        <v>1676</v>
      </c>
      <c r="E1022" s="72"/>
      <c r="F1022" s="70"/>
      <c r="G1022" s="70"/>
      <c r="H1022" s="74"/>
      <c r="I1022" s="74"/>
      <c r="J1022" s="74"/>
      <c r="K1022" s="224">
        <v>0</v>
      </c>
      <c r="L1022" s="74"/>
      <c r="M1022" s="74"/>
      <c r="N1022" s="74"/>
      <c r="O1022" s="224">
        <v>0</v>
      </c>
      <c r="P1022" s="74"/>
      <c r="Q1022" s="74"/>
      <c r="R1022" s="74"/>
      <c r="S1022" s="224">
        <v>0</v>
      </c>
      <c r="T1022" s="74"/>
      <c r="U1022" s="74"/>
      <c r="V1022" s="74"/>
      <c r="W1022" s="224">
        <v>0</v>
      </c>
      <c r="X1022" s="75">
        <v>0</v>
      </c>
      <c r="Y1022" s="546">
        <v>0</v>
      </c>
      <c r="Z1022" s="76"/>
      <c r="AA1022" s="76"/>
      <c r="AB1022" s="274">
        <f t="shared" si="31"/>
        <v>0</v>
      </c>
      <c r="AC1022" s="77"/>
      <c r="AD1022" s="78"/>
      <c r="AE1022" s="78"/>
      <c r="AF1022" s="73"/>
      <c r="AG1022" s="73"/>
      <c r="AH1022" s="324"/>
    </row>
    <row r="1023" spans="1:34" s="1" customFormat="1" ht="18.75">
      <c r="A1023" s="38" t="s">
        <v>1840</v>
      </c>
      <c r="B1023" s="38"/>
      <c r="C1023" s="140"/>
      <c r="D1023" s="206"/>
      <c r="E1023" s="138"/>
      <c r="F1023" s="141" t="s">
        <v>54</v>
      </c>
      <c r="G1023" s="38" t="s">
        <v>55</v>
      </c>
      <c r="H1023" s="42">
        <v>0</v>
      </c>
      <c r="I1023" s="42">
        <v>0</v>
      </c>
      <c r="J1023" s="42">
        <v>0</v>
      </c>
      <c r="K1023" s="222">
        <v>0</v>
      </c>
      <c r="L1023" s="42">
        <v>0</v>
      </c>
      <c r="M1023" s="42">
        <v>0</v>
      </c>
      <c r="N1023" s="42">
        <v>0</v>
      </c>
      <c r="O1023" s="222">
        <v>0</v>
      </c>
      <c r="P1023" s="42">
        <v>0</v>
      </c>
      <c r="Q1023" s="42">
        <v>0</v>
      </c>
      <c r="R1023" s="42">
        <v>0</v>
      </c>
      <c r="S1023" s="222">
        <v>0</v>
      </c>
      <c r="T1023" s="42">
        <v>0</v>
      </c>
      <c r="U1023" s="42">
        <v>0</v>
      </c>
      <c r="V1023" s="42">
        <v>0</v>
      </c>
      <c r="W1023" s="222">
        <v>0</v>
      </c>
      <c r="X1023" s="43">
        <v>0</v>
      </c>
      <c r="Y1023" s="542">
        <v>0</v>
      </c>
      <c r="Z1023" s="44"/>
      <c r="AA1023" s="44"/>
      <c r="AB1023" s="264">
        <f t="shared" si="31"/>
        <v>0</v>
      </c>
      <c r="AC1023" s="65"/>
      <c r="AD1023" s="45"/>
      <c r="AE1023" s="45"/>
      <c r="AF1023" s="44"/>
      <c r="AG1023" s="44"/>
      <c r="AH1023" s="63"/>
    </row>
    <row r="1024" spans="1:34" s="79" customFormat="1" ht="18.75">
      <c r="A1024" s="70" t="s">
        <v>1841</v>
      </c>
      <c r="B1024" s="70"/>
      <c r="C1024" s="71"/>
      <c r="D1024" s="191" t="s">
        <v>1677</v>
      </c>
      <c r="E1024" s="72"/>
      <c r="F1024" s="70"/>
      <c r="G1024" s="70"/>
      <c r="H1024" s="74"/>
      <c r="I1024" s="74"/>
      <c r="J1024" s="74"/>
      <c r="K1024" s="224">
        <v>0</v>
      </c>
      <c r="L1024" s="74"/>
      <c r="M1024" s="74"/>
      <c r="N1024" s="74"/>
      <c r="O1024" s="224">
        <v>0</v>
      </c>
      <c r="P1024" s="74"/>
      <c r="Q1024" s="74"/>
      <c r="R1024" s="74"/>
      <c r="S1024" s="224">
        <v>0</v>
      </c>
      <c r="T1024" s="74"/>
      <c r="U1024" s="74"/>
      <c r="V1024" s="74"/>
      <c r="W1024" s="224">
        <v>0</v>
      </c>
      <c r="X1024" s="75">
        <v>0</v>
      </c>
      <c r="Y1024" s="546">
        <v>0</v>
      </c>
      <c r="Z1024" s="76"/>
      <c r="AA1024" s="76"/>
      <c r="AB1024" s="274">
        <f t="shared" si="31"/>
        <v>0</v>
      </c>
      <c r="AC1024" s="77"/>
      <c r="AD1024" s="78"/>
      <c r="AE1024" s="78"/>
      <c r="AF1024" s="73"/>
      <c r="AG1024" s="73"/>
      <c r="AH1024" s="324"/>
    </row>
    <row r="1025" spans="1:34" s="1" customFormat="1" ht="18.75">
      <c r="A1025" s="38" t="s">
        <v>1842</v>
      </c>
      <c r="B1025" s="38"/>
      <c r="C1025" s="140"/>
      <c r="D1025" s="208"/>
      <c r="E1025" s="49"/>
      <c r="F1025" s="38"/>
      <c r="G1025" s="38"/>
      <c r="H1025" s="42">
        <v>0</v>
      </c>
      <c r="I1025" s="42">
        <v>0</v>
      </c>
      <c r="J1025" s="42">
        <v>0</v>
      </c>
      <c r="K1025" s="222">
        <v>0</v>
      </c>
      <c r="L1025" s="42">
        <v>0</v>
      </c>
      <c r="M1025" s="42">
        <v>0</v>
      </c>
      <c r="N1025" s="42">
        <v>0</v>
      </c>
      <c r="O1025" s="222">
        <v>0</v>
      </c>
      <c r="P1025" s="42">
        <v>0</v>
      </c>
      <c r="Q1025" s="42">
        <v>0</v>
      </c>
      <c r="R1025" s="42">
        <v>0</v>
      </c>
      <c r="S1025" s="222">
        <v>0</v>
      </c>
      <c r="T1025" s="42">
        <v>0</v>
      </c>
      <c r="U1025" s="42">
        <v>0</v>
      </c>
      <c r="V1025" s="42">
        <v>0</v>
      </c>
      <c r="W1025" s="222">
        <v>0</v>
      </c>
      <c r="X1025" s="43">
        <v>0</v>
      </c>
      <c r="Y1025" s="542">
        <v>0</v>
      </c>
      <c r="Z1025" s="44"/>
      <c r="AA1025" s="44"/>
      <c r="AB1025" s="264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1" customFormat="1" ht="19.5">
      <c r="A1026" s="30" t="s">
        <v>1843</v>
      </c>
      <c r="B1026" s="31"/>
      <c r="C1026" s="30"/>
      <c r="D1026" s="183" t="s">
        <v>1679</v>
      </c>
      <c r="E1026" s="32"/>
      <c r="F1026" s="30"/>
      <c r="G1026" s="30"/>
      <c r="H1026" s="33"/>
      <c r="I1026" s="33"/>
      <c r="J1026" s="33"/>
      <c r="K1026" s="223">
        <v>0</v>
      </c>
      <c r="L1026" s="33"/>
      <c r="M1026" s="33"/>
      <c r="N1026" s="33"/>
      <c r="O1026" s="223">
        <v>0</v>
      </c>
      <c r="P1026" s="33"/>
      <c r="Q1026" s="33"/>
      <c r="R1026" s="33"/>
      <c r="S1026" s="223">
        <v>0</v>
      </c>
      <c r="T1026" s="33"/>
      <c r="U1026" s="33"/>
      <c r="V1026" s="33"/>
      <c r="W1026" s="223">
        <v>0</v>
      </c>
      <c r="X1026" s="34">
        <v>0</v>
      </c>
      <c r="Y1026" s="541">
        <v>0</v>
      </c>
      <c r="Z1026" s="62"/>
      <c r="AA1026" s="62"/>
      <c r="AB1026" s="272">
        <f>SUM(AB1027)</f>
        <v>55.454</v>
      </c>
      <c r="AC1026" s="36"/>
      <c r="AD1026" s="37"/>
      <c r="AE1026" s="37"/>
      <c r="AF1026" s="35"/>
      <c r="AG1026" s="35"/>
      <c r="AH1026" s="323"/>
    </row>
    <row r="1027" spans="1:34" s="1" customFormat="1" ht="37.5">
      <c r="A1027" s="38" t="s">
        <v>1844</v>
      </c>
      <c r="B1027" s="55" t="s">
        <v>1758</v>
      </c>
      <c r="C1027" s="55">
        <v>2893000</v>
      </c>
      <c r="D1027" s="213" t="s">
        <v>1680</v>
      </c>
      <c r="E1027" s="138" t="s">
        <v>1886</v>
      </c>
      <c r="F1027" s="141" t="s">
        <v>54</v>
      </c>
      <c r="G1027" s="38" t="s">
        <v>55</v>
      </c>
      <c r="H1027" s="42">
        <v>0</v>
      </c>
      <c r="I1027" s="42">
        <v>0</v>
      </c>
      <c r="J1027" s="42">
        <v>0</v>
      </c>
      <c r="K1027" s="222">
        <v>0</v>
      </c>
      <c r="L1027" s="42">
        <v>1</v>
      </c>
      <c r="M1027" s="42">
        <v>0</v>
      </c>
      <c r="N1027" s="42">
        <v>0</v>
      </c>
      <c r="O1027" s="222">
        <v>1</v>
      </c>
      <c r="P1027" s="42">
        <v>0</v>
      </c>
      <c r="Q1027" s="42">
        <v>0</v>
      </c>
      <c r="R1027" s="42">
        <v>0</v>
      </c>
      <c r="S1027" s="222">
        <v>0</v>
      </c>
      <c r="T1027" s="42">
        <v>0</v>
      </c>
      <c r="U1027" s="42">
        <v>0</v>
      </c>
      <c r="V1027" s="42">
        <v>0</v>
      </c>
      <c r="W1027" s="222">
        <v>0</v>
      </c>
      <c r="X1027" s="43">
        <v>1</v>
      </c>
      <c r="Y1027" s="542">
        <v>1</v>
      </c>
      <c r="Z1027" s="44">
        <v>29401000000</v>
      </c>
      <c r="AA1027" s="44" t="s">
        <v>50</v>
      </c>
      <c r="AB1027" s="264">
        <f t="shared" si="31"/>
        <v>55.454</v>
      </c>
      <c r="AC1027" s="65">
        <v>27.727</v>
      </c>
      <c r="AD1027" s="45"/>
      <c r="AE1027" s="45"/>
      <c r="AF1027" s="44"/>
      <c r="AG1027" s="44"/>
      <c r="AH1027" s="63"/>
    </row>
    <row r="1028" spans="1:34" s="1" customFormat="1" ht="19.5">
      <c r="A1028" s="30" t="s">
        <v>1625</v>
      </c>
      <c r="B1028" s="31"/>
      <c r="C1028" s="30"/>
      <c r="D1028" s="183" t="s">
        <v>1681</v>
      </c>
      <c r="E1028" s="32"/>
      <c r="F1028" s="30"/>
      <c r="G1028" s="30"/>
      <c r="H1028" s="33"/>
      <c r="I1028" s="33"/>
      <c r="J1028" s="33"/>
      <c r="K1028" s="223">
        <v>0</v>
      </c>
      <c r="L1028" s="33"/>
      <c r="M1028" s="33"/>
      <c r="N1028" s="33"/>
      <c r="O1028" s="223">
        <v>0</v>
      </c>
      <c r="P1028" s="33"/>
      <c r="Q1028" s="33"/>
      <c r="R1028" s="33"/>
      <c r="S1028" s="223">
        <v>0</v>
      </c>
      <c r="T1028" s="33"/>
      <c r="U1028" s="33"/>
      <c r="V1028" s="33"/>
      <c r="W1028" s="223">
        <v>0</v>
      </c>
      <c r="X1028" s="34">
        <v>0</v>
      </c>
      <c r="Y1028" s="541">
        <v>0</v>
      </c>
      <c r="Z1028" s="62"/>
      <c r="AA1028" s="62"/>
      <c r="AB1028" s="273">
        <f t="shared" si="31"/>
        <v>0</v>
      </c>
      <c r="AC1028" s="36"/>
      <c r="AD1028" s="37"/>
      <c r="AE1028" s="37"/>
      <c r="AF1028" s="35"/>
      <c r="AG1028" s="35"/>
      <c r="AH1028" s="323"/>
    </row>
    <row r="1029" spans="1:34" s="1" customFormat="1" ht="18.75">
      <c r="A1029" s="38" t="s">
        <v>1845</v>
      </c>
      <c r="B1029" s="38"/>
      <c r="C1029" s="140"/>
      <c r="D1029" s="208"/>
      <c r="E1029" s="49"/>
      <c r="F1029" s="38"/>
      <c r="G1029" s="38"/>
      <c r="H1029" s="42">
        <v>0</v>
      </c>
      <c r="I1029" s="42">
        <v>0</v>
      </c>
      <c r="J1029" s="42">
        <v>0</v>
      </c>
      <c r="K1029" s="222">
        <v>0</v>
      </c>
      <c r="L1029" s="42">
        <v>0</v>
      </c>
      <c r="M1029" s="42">
        <v>0</v>
      </c>
      <c r="N1029" s="42">
        <v>0</v>
      </c>
      <c r="O1029" s="222">
        <v>0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0</v>
      </c>
      <c r="Y1029" s="542">
        <v>0</v>
      </c>
      <c r="Z1029" s="44"/>
      <c r="AA1029" s="44"/>
      <c r="AB1029" s="264">
        <f t="shared" si="31"/>
        <v>0</v>
      </c>
      <c r="AC1029" s="65"/>
      <c r="AD1029" s="45"/>
      <c r="AE1029" s="45"/>
      <c r="AF1029" s="44"/>
      <c r="AG1029" s="44"/>
      <c r="AH1029" s="63"/>
    </row>
    <row r="1030" spans="1:34" s="1" customFormat="1" ht="39">
      <c r="A1030" s="30" t="s">
        <v>1846</v>
      </c>
      <c r="B1030" s="31"/>
      <c r="C1030" s="30"/>
      <c r="D1030" s="183" t="s">
        <v>1682</v>
      </c>
      <c r="E1030" s="32"/>
      <c r="F1030" s="30"/>
      <c r="G1030" s="30"/>
      <c r="H1030" s="33"/>
      <c r="I1030" s="33"/>
      <c r="J1030" s="33"/>
      <c r="K1030" s="223">
        <v>0</v>
      </c>
      <c r="L1030" s="33"/>
      <c r="M1030" s="33"/>
      <c r="N1030" s="33"/>
      <c r="O1030" s="223">
        <v>0</v>
      </c>
      <c r="P1030" s="33"/>
      <c r="Q1030" s="33"/>
      <c r="R1030" s="33"/>
      <c r="S1030" s="223">
        <v>0</v>
      </c>
      <c r="T1030" s="33"/>
      <c r="U1030" s="33"/>
      <c r="V1030" s="33"/>
      <c r="W1030" s="223">
        <v>0</v>
      </c>
      <c r="X1030" s="34">
        <v>0</v>
      </c>
      <c r="Y1030" s="541">
        <v>0</v>
      </c>
      <c r="Z1030" s="62"/>
      <c r="AA1030" s="62"/>
      <c r="AB1030" s="273">
        <f t="shared" si="31"/>
        <v>0</v>
      </c>
      <c r="AC1030" s="36"/>
      <c r="AD1030" s="37"/>
      <c r="AE1030" s="37"/>
      <c r="AF1030" s="35"/>
      <c r="AG1030" s="35"/>
      <c r="AH1030" s="323"/>
    </row>
    <row r="1031" spans="1:34" s="79" customFormat="1" ht="37.5">
      <c r="A1031" s="70" t="s">
        <v>1847</v>
      </c>
      <c r="B1031" s="70"/>
      <c r="C1031" s="71"/>
      <c r="D1031" s="191" t="s">
        <v>1683</v>
      </c>
      <c r="E1031" s="72"/>
      <c r="F1031" s="70"/>
      <c r="G1031" s="70"/>
      <c r="H1031" s="74"/>
      <c r="I1031" s="74"/>
      <c r="J1031" s="74"/>
      <c r="K1031" s="224">
        <v>0</v>
      </c>
      <c r="L1031" s="74"/>
      <c r="M1031" s="74"/>
      <c r="N1031" s="74"/>
      <c r="O1031" s="224">
        <v>0</v>
      </c>
      <c r="P1031" s="74"/>
      <c r="Q1031" s="74"/>
      <c r="R1031" s="74"/>
      <c r="S1031" s="224">
        <v>0</v>
      </c>
      <c r="T1031" s="74"/>
      <c r="U1031" s="74"/>
      <c r="V1031" s="74"/>
      <c r="W1031" s="224">
        <v>0</v>
      </c>
      <c r="X1031" s="75">
        <v>0</v>
      </c>
      <c r="Y1031" s="546">
        <v>0</v>
      </c>
      <c r="Z1031" s="76"/>
      <c r="AA1031" s="76"/>
      <c r="AB1031" s="274">
        <f t="shared" si="31"/>
        <v>0</v>
      </c>
      <c r="AC1031" s="77"/>
      <c r="AD1031" s="78"/>
      <c r="AE1031" s="78"/>
      <c r="AF1031" s="73"/>
      <c r="AG1031" s="73"/>
      <c r="AH1031" s="324"/>
    </row>
    <row r="1032" spans="1:34" s="1" customFormat="1" ht="18.75">
      <c r="A1032" s="38" t="s">
        <v>1848</v>
      </c>
      <c r="B1032" s="38"/>
      <c r="C1032" s="140"/>
      <c r="D1032" s="208"/>
      <c r="E1032" s="49"/>
      <c r="F1032" s="38"/>
      <c r="G1032" s="38"/>
      <c r="H1032" s="42">
        <v>0</v>
      </c>
      <c r="I1032" s="42">
        <v>0</v>
      </c>
      <c r="J1032" s="42">
        <v>0</v>
      </c>
      <c r="K1032" s="222">
        <v>0</v>
      </c>
      <c r="L1032" s="42">
        <v>0</v>
      </c>
      <c r="M1032" s="42">
        <v>0</v>
      </c>
      <c r="N1032" s="42">
        <v>0</v>
      </c>
      <c r="O1032" s="222">
        <v>0</v>
      </c>
      <c r="P1032" s="42">
        <v>0</v>
      </c>
      <c r="Q1032" s="42">
        <v>0</v>
      </c>
      <c r="R1032" s="42">
        <v>0</v>
      </c>
      <c r="S1032" s="222">
        <v>0</v>
      </c>
      <c r="T1032" s="42">
        <v>0</v>
      </c>
      <c r="U1032" s="42">
        <v>0</v>
      </c>
      <c r="V1032" s="42">
        <v>0</v>
      </c>
      <c r="W1032" s="222">
        <v>0</v>
      </c>
      <c r="X1032" s="43">
        <v>0</v>
      </c>
      <c r="Y1032" s="542">
        <v>0</v>
      </c>
      <c r="Z1032" s="44"/>
      <c r="AA1032" s="44"/>
      <c r="AB1032" s="264">
        <f t="shared" si="31"/>
        <v>0</v>
      </c>
      <c r="AC1032" s="65"/>
      <c r="AD1032" s="45"/>
      <c r="AE1032" s="45"/>
      <c r="AF1032" s="44"/>
      <c r="AG1032" s="44"/>
      <c r="AH1032" s="63"/>
    </row>
    <row r="1033" spans="1:34" s="79" customFormat="1" ht="37.5">
      <c r="A1033" s="70" t="s">
        <v>1849</v>
      </c>
      <c r="B1033" s="70"/>
      <c r="C1033" s="71"/>
      <c r="D1033" s="191" t="s">
        <v>1684</v>
      </c>
      <c r="E1033" s="72"/>
      <c r="F1033" s="70"/>
      <c r="G1033" s="70"/>
      <c r="H1033" s="74"/>
      <c r="I1033" s="74"/>
      <c r="J1033" s="74"/>
      <c r="K1033" s="224">
        <v>0</v>
      </c>
      <c r="L1033" s="74"/>
      <c r="M1033" s="74"/>
      <c r="N1033" s="74"/>
      <c r="O1033" s="224">
        <v>0</v>
      </c>
      <c r="P1033" s="74"/>
      <c r="Q1033" s="74"/>
      <c r="R1033" s="74"/>
      <c r="S1033" s="224">
        <v>0</v>
      </c>
      <c r="T1033" s="74"/>
      <c r="U1033" s="74"/>
      <c r="V1033" s="74"/>
      <c r="W1033" s="224">
        <v>0</v>
      </c>
      <c r="X1033" s="75">
        <v>0</v>
      </c>
      <c r="Y1033" s="546">
        <v>0</v>
      </c>
      <c r="Z1033" s="76"/>
      <c r="AA1033" s="76"/>
      <c r="AB1033" s="274">
        <f t="shared" si="31"/>
        <v>0</v>
      </c>
      <c r="AC1033" s="77"/>
      <c r="AD1033" s="78"/>
      <c r="AE1033" s="78"/>
      <c r="AF1033" s="73"/>
      <c r="AG1033" s="73"/>
      <c r="AH1033" s="324"/>
    </row>
    <row r="1034" spans="1:34" s="1" customFormat="1" ht="18.75">
      <c r="A1034" s="38" t="s">
        <v>1850</v>
      </c>
      <c r="B1034" s="38"/>
      <c r="C1034" s="140"/>
      <c r="D1034" s="208"/>
      <c r="E1034" s="49"/>
      <c r="F1034" s="38"/>
      <c r="G1034" s="38"/>
      <c r="H1034" s="42">
        <v>0</v>
      </c>
      <c r="I1034" s="42">
        <v>0</v>
      </c>
      <c r="J1034" s="42">
        <v>0</v>
      </c>
      <c r="K1034" s="222">
        <v>0</v>
      </c>
      <c r="L1034" s="42">
        <v>0</v>
      </c>
      <c r="M1034" s="42">
        <v>0</v>
      </c>
      <c r="N1034" s="42">
        <v>0</v>
      </c>
      <c r="O1034" s="222">
        <v>0</v>
      </c>
      <c r="P1034" s="42">
        <v>0</v>
      </c>
      <c r="Q1034" s="42">
        <v>0</v>
      </c>
      <c r="R1034" s="42">
        <v>0</v>
      </c>
      <c r="S1034" s="222">
        <v>0</v>
      </c>
      <c r="T1034" s="42">
        <v>0</v>
      </c>
      <c r="U1034" s="42">
        <v>0</v>
      </c>
      <c r="V1034" s="42">
        <v>0</v>
      </c>
      <c r="W1034" s="222">
        <v>0</v>
      </c>
      <c r="X1034" s="43">
        <v>0</v>
      </c>
      <c r="Y1034" s="542">
        <v>0</v>
      </c>
      <c r="Z1034" s="44"/>
      <c r="AA1034" s="44"/>
      <c r="AB1034" s="264">
        <f t="shared" si="31"/>
        <v>0</v>
      </c>
      <c r="AC1034" s="65"/>
      <c r="AD1034" s="45"/>
      <c r="AE1034" s="45"/>
      <c r="AF1034" s="44"/>
      <c r="AG1034" s="44"/>
      <c r="AH1034" s="63"/>
    </row>
    <row r="1035" spans="1:34" s="1" customFormat="1" ht="58.5">
      <c r="A1035" s="30" t="s">
        <v>1851</v>
      </c>
      <c r="B1035" s="31"/>
      <c r="C1035" s="30"/>
      <c r="D1035" s="183" t="s">
        <v>1685</v>
      </c>
      <c r="E1035" s="32"/>
      <c r="F1035" s="30"/>
      <c r="G1035" s="30"/>
      <c r="H1035" s="33"/>
      <c r="I1035" s="33"/>
      <c r="J1035" s="33"/>
      <c r="K1035" s="223">
        <v>0</v>
      </c>
      <c r="L1035" s="33"/>
      <c r="M1035" s="33"/>
      <c r="N1035" s="33"/>
      <c r="O1035" s="223">
        <v>0</v>
      </c>
      <c r="P1035" s="33"/>
      <c r="Q1035" s="33"/>
      <c r="R1035" s="33"/>
      <c r="S1035" s="223">
        <v>0</v>
      </c>
      <c r="T1035" s="33"/>
      <c r="U1035" s="33"/>
      <c r="V1035" s="33"/>
      <c r="W1035" s="223">
        <v>0</v>
      </c>
      <c r="X1035" s="34">
        <v>0</v>
      </c>
      <c r="Y1035" s="541">
        <v>0</v>
      </c>
      <c r="Z1035" s="62"/>
      <c r="AA1035" s="62"/>
      <c r="AB1035" s="272">
        <f>SUM(AB1038+AB1036)</f>
        <v>412.35</v>
      </c>
      <c r="AC1035" s="36"/>
      <c r="AD1035" s="37"/>
      <c r="AE1035" s="37"/>
      <c r="AF1035" s="35"/>
      <c r="AG1035" s="35"/>
      <c r="AH1035" s="323"/>
    </row>
    <row r="1036" spans="1:34" s="79" customFormat="1" ht="18.75">
      <c r="A1036" s="70" t="s">
        <v>1852</v>
      </c>
      <c r="B1036" s="70"/>
      <c r="C1036" s="71"/>
      <c r="D1036" s="191" t="s">
        <v>1686</v>
      </c>
      <c r="E1036" s="72"/>
      <c r="F1036" s="70"/>
      <c r="G1036" s="70"/>
      <c r="H1036" s="74"/>
      <c r="I1036" s="74"/>
      <c r="J1036" s="74"/>
      <c r="K1036" s="224">
        <v>0</v>
      </c>
      <c r="L1036" s="74"/>
      <c r="M1036" s="74"/>
      <c r="N1036" s="74"/>
      <c r="O1036" s="224">
        <v>0</v>
      </c>
      <c r="P1036" s="74"/>
      <c r="Q1036" s="74"/>
      <c r="R1036" s="74"/>
      <c r="S1036" s="224">
        <v>0</v>
      </c>
      <c r="T1036" s="74"/>
      <c r="U1036" s="74"/>
      <c r="V1036" s="74"/>
      <c r="W1036" s="224">
        <v>0</v>
      </c>
      <c r="X1036" s="75">
        <v>0</v>
      </c>
      <c r="Y1036" s="546">
        <v>0</v>
      </c>
      <c r="Z1036" s="76"/>
      <c r="AA1036" s="76"/>
      <c r="AB1036" s="274">
        <f>SUM(AB1037)</f>
        <v>22.35</v>
      </c>
      <c r="AC1036" s="77"/>
      <c r="AD1036" s="78"/>
      <c r="AE1036" s="78"/>
      <c r="AF1036" s="73"/>
      <c r="AG1036" s="73"/>
      <c r="AH1036" s="324"/>
    </row>
    <row r="1037" spans="1:34" s="1" customFormat="1" ht="56.25">
      <c r="A1037" s="38" t="s">
        <v>1853</v>
      </c>
      <c r="B1037" s="39" t="s">
        <v>1729</v>
      </c>
      <c r="C1037" s="39" t="s">
        <v>1730</v>
      </c>
      <c r="D1037" s="207" t="s">
        <v>1687</v>
      </c>
      <c r="E1037" s="67" t="s">
        <v>1688</v>
      </c>
      <c r="F1037" s="141" t="s">
        <v>54</v>
      </c>
      <c r="G1037" s="38" t="s">
        <v>55</v>
      </c>
      <c r="H1037" s="42">
        <v>0</v>
      </c>
      <c r="I1037" s="42">
        <v>1</v>
      </c>
      <c r="J1037" s="42">
        <v>0</v>
      </c>
      <c r="K1037" s="222">
        <v>1</v>
      </c>
      <c r="L1037" s="42">
        <v>0</v>
      </c>
      <c r="M1037" s="42">
        <v>1</v>
      </c>
      <c r="N1037" s="42">
        <v>0</v>
      </c>
      <c r="O1037" s="222">
        <v>1</v>
      </c>
      <c r="P1037" s="42">
        <v>0</v>
      </c>
      <c r="Q1037" s="42">
        <v>0</v>
      </c>
      <c r="R1037" s="42">
        <v>0</v>
      </c>
      <c r="S1037" s="222">
        <v>0</v>
      </c>
      <c r="T1037" s="42">
        <v>0</v>
      </c>
      <c r="U1037" s="42">
        <v>0</v>
      </c>
      <c r="V1037" s="42">
        <v>0</v>
      </c>
      <c r="W1037" s="222">
        <v>0</v>
      </c>
      <c r="X1037" s="43">
        <v>2</v>
      </c>
      <c r="Y1037" s="542">
        <v>1</v>
      </c>
      <c r="Z1037" s="44">
        <v>29401000000</v>
      </c>
      <c r="AA1037" s="44" t="s">
        <v>50</v>
      </c>
      <c r="AB1037" s="264">
        <f t="shared" si="31"/>
        <v>22.35</v>
      </c>
      <c r="AC1037" s="65">
        <v>7.45</v>
      </c>
      <c r="AD1037" s="45">
        <v>42005</v>
      </c>
      <c r="AE1037" s="45">
        <v>42339</v>
      </c>
      <c r="AF1037" s="63" t="s">
        <v>1887</v>
      </c>
      <c r="AG1037" s="47" t="s">
        <v>1626</v>
      </c>
      <c r="AH1037" s="63"/>
    </row>
    <row r="1038" spans="1:34" s="79" customFormat="1" ht="18.75">
      <c r="A1038" s="70" t="s">
        <v>1854</v>
      </c>
      <c r="B1038" s="70"/>
      <c r="C1038" s="71"/>
      <c r="D1038" s="191" t="s">
        <v>1689</v>
      </c>
      <c r="E1038" s="72"/>
      <c r="F1038" s="70"/>
      <c r="G1038" s="70"/>
      <c r="H1038" s="74"/>
      <c r="I1038" s="74"/>
      <c r="J1038" s="74"/>
      <c r="K1038" s="224">
        <v>0</v>
      </c>
      <c r="L1038" s="74"/>
      <c r="M1038" s="74"/>
      <c r="N1038" s="74"/>
      <c r="O1038" s="224">
        <v>0</v>
      </c>
      <c r="P1038" s="74"/>
      <c r="Q1038" s="74"/>
      <c r="R1038" s="74"/>
      <c r="S1038" s="224">
        <v>0</v>
      </c>
      <c r="T1038" s="74"/>
      <c r="U1038" s="74"/>
      <c r="V1038" s="74"/>
      <c r="W1038" s="224">
        <v>0</v>
      </c>
      <c r="X1038" s="75">
        <v>0</v>
      </c>
      <c r="Y1038" s="546">
        <v>0</v>
      </c>
      <c r="Z1038" s="76">
        <v>29401000000</v>
      </c>
      <c r="AA1038" s="76" t="s">
        <v>50</v>
      </c>
      <c r="AB1038" s="274">
        <f>SUM(AB1039)</f>
        <v>390</v>
      </c>
      <c r="AC1038" s="77"/>
      <c r="AD1038" s="78"/>
      <c r="AE1038" s="78"/>
      <c r="AF1038" s="73"/>
      <c r="AG1038" s="73"/>
      <c r="AH1038" s="324"/>
    </row>
    <row r="1039" spans="1:34" s="1" customFormat="1" ht="18.75">
      <c r="A1039" s="38" t="s">
        <v>1855</v>
      </c>
      <c r="B1039" s="55" t="s">
        <v>1881</v>
      </c>
      <c r="C1039" s="55">
        <v>3313126</v>
      </c>
      <c r="D1039" s="214" t="s">
        <v>1690</v>
      </c>
      <c r="E1039" s="67"/>
      <c r="F1039" s="141" t="s">
        <v>54</v>
      </c>
      <c r="G1039" s="38" t="s">
        <v>55</v>
      </c>
      <c r="H1039" s="42">
        <v>0</v>
      </c>
      <c r="I1039" s="42">
        <v>0</v>
      </c>
      <c r="J1039" s="42">
        <v>0</v>
      </c>
      <c r="K1039" s="222">
        <v>0</v>
      </c>
      <c r="L1039" s="42">
        <v>0</v>
      </c>
      <c r="M1039" s="42">
        <v>1</v>
      </c>
      <c r="N1039" s="42">
        <v>0</v>
      </c>
      <c r="O1039" s="222">
        <v>1</v>
      </c>
      <c r="P1039" s="42">
        <v>0</v>
      </c>
      <c r="Q1039" s="42">
        <v>0</v>
      </c>
      <c r="R1039" s="42">
        <v>0</v>
      </c>
      <c r="S1039" s="222">
        <v>0</v>
      </c>
      <c r="T1039" s="42">
        <v>0</v>
      </c>
      <c r="U1039" s="42">
        <v>0</v>
      </c>
      <c r="V1039" s="42">
        <v>0</v>
      </c>
      <c r="W1039" s="222">
        <v>0</v>
      </c>
      <c r="X1039" s="43">
        <v>1</v>
      </c>
      <c r="Y1039" s="542">
        <v>0</v>
      </c>
      <c r="Z1039" s="44">
        <v>29401000000</v>
      </c>
      <c r="AA1039" s="44" t="s">
        <v>50</v>
      </c>
      <c r="AB1039" s="264">
        <f t="shared" si="31"/>
        <v>390</v>
      </c>
      <c r="AC1039" s="65">
        <v>390</v>
      </c>
      <c r="AD1039" s="45">
        <v>42005</v>
      </c>
      <c r="AE1039" s="45">
        <v>42339</v>
      </c>
      <c r="AF1039" s="44"/>
      <c r="AG1039" s="44"/>
      <c r="AH1039" s="63"/>
    </row>
    <row r="1040" spans="1:34" s="1" customFormat="1" ht="19.5">
      <c r="A1040" s="30" t="s">
        <v>1856</v>
      </c>
      <c r="B1040" s="31"/>
      <c r="C1040" s="30"/>
      <c r="D1040" s="183" t="s">
        <v>1691</v>
      </c>
      <c r="E1040" s="32"/>
      <c r="F1040" s="30"/>
      <c r="G1040" s="30"/>
      <c r="H1040" s="33"/>
      <c r="I1040" s="33"/>
      <c r="J1040" s="33"/>
      <c r="K1040" s="223">
        <v>0</v>
      </c>
      <c r="L1040" s="33"/>
      <c r="M1040" s="33"/>
      <c r="N1040" s="33"/>
      <c r="O1040" s="223">
        <v>0</v>
      </c>
      <c r="P1040" s="33"/>
      <c r="Q1040" s="33"/>
      <c r="R1040" s="33"/>
      <c r="S1040" s="223">
        <v>0</v>
      </c>
      <c r="T1040" s="33"/>
      <c r="U1040" s="33"/>
      <c r="V1040" s="33"/>
      <c r="W1040" s="223">
        <v>0</v>
      </c>
      <c r="X1040" s="34">
        <v>0</v>
      </c>
      <c r="Y1040" s="541">
        <v>0</v>
      </c>
      <c r="Z1040" s="62"/>
      <c r="AA1040" s="62"/>
      <c r="AB1040" s="273">
        <f t="shared" si="31"/>
        <v>0</v>
      </c>
      <c r="AC1040" s="36"/>
      <c r="AD1040" s="37"/>
      <c r="AE1040" s="37"/>
      <c r="AF1040" s="35"/>
      <c r="AG1040" s="35"/>
      <c r="AH1040" s="323"/>
    </row>
    <row r="1041" spans="1:34" s="1" customFormat="1" ht="18.75">
      <c r="A1041" s="38" t="s">
        <v>1857</v>
      </c>
      <c r="B1041" s="38"/>
      <c r="C1041" s="140"/>
      <c r="D1041" s="208"/>
      <c r="E1041" s="49"/>
      <c r="F1041" s="38"/>
      <c r="G1041" s="38"/>
      <c r="H1041" s="42"/>
      <c r="I1041" s="42"/>
      <c r="J1041" s="42"/>
      <c r="K1041" s="222">
        <v>0</v>
      </c>
      <c r="L1041" s="42"/>
      <c r="M1041" s="42"/>
      <c r="N1041" s="42"/>
      <c r="O1041" s="222">
        <v>0</v>
      </c>
      <c r="P1041" s="42"/>
      <c r="Q1041" s="42"/>
      <c r="R1041" s="42"/>
      <c r="S1041" s="222">
        <v>0</v>
      </c>
      <c r="T1041" s="42"/>
      <c r="U1041" s="42"/>
      <c r="V1041" s="42"/>
      <c r="W1041" s="222">
        <v>0</v>
      </c>
      <c r="X1041" s="43">
        <v>0</v>
      </c>
      <c r="Y1041" s="542">
        <v>0</v>
      </c>
      <c r="Z1041" s="44"/>
      <c r="AA1041" s="44"/>
      <c r="AB1041" s="264">
        <f t="shared" si="31"/>
        <v>0</v>
      </c>
      <c r="AC1041" s="65"/>
      <c r="AD1041" s="45"/>
      <c r="AE1041" s="45"/>
      <c r="AF1041" s="44"/>
      <c r="AG1041" s="44"/>
      <c r="AH1041" s="63"/>
    </row>
    <row r="1042" spans="1:34" s="1" customFormat="1" ht="39">
      <c r="A1042" s="30" t="s">
        <v>1858</v>
      </c>
      <c r="B1042" s="31"/>
      <c r="C1042" s="30"/>
      <c r="D1042" s="183" t="s">
        <v>1692</v>
      </c>
      <c r="E1042" s="32"/>
      <c r="F1042" s="30"/>
      <c r="G1042" s="30"/>
      <c r="H1042" s="33"/>
      <c r="I1042" s="33"/>
      <c r="J1042" s="33"/>
      <c r="K1042" s="223">
        <v>0</v>
      </c>
      <c r="L1042" s="33"/>
      <c r="M1042" s="33"/>
      <c r="N1042" s="33"/>
      <c r="O1042" s="223">
        <v>0</v>
      </c>
      <c r="P1042" s="33"/>
      <c r="Q1042" s="33"/>
      <c r="R1042" s="33"/>
      <c r="S1042" s="223">
        <v>0</v>
      </c>
      <c r="T1042" s="33"/>
      <c r="U1042" s="33"/>
      <c r="V1042" s="33"/>
      <c r="W1042" s="223">
        <v>0</v>
      </c>
      <c r="X1042" s="34">
        <v>0</v>
      </c>
      <c r="Y1042" s="541">
        <v>0</v>
      </c>
      <c r="Z1042" s="62"/>
      <c r="AA1042" s="62"/>
      <c r="AB1042" s="273">
        <f t="shared" si="31"/>
        <v>0</v>
      </c>
      <c r="AC1042" s="36"/>
      <c r="AD1042" s="37"/>
      <c r="AE1042" s="37"/>
      <c r="AF1042" s="35"/>
      <c r="AG1042" s="35"/>
      <c r="AH1042" s="323"/>
    </row>
    <row r="1043" spans="1:34" s="79" customFormat="1" ht="37.5">
      <c r="A1043" s="70" t="s">
        <v>1859</v>
      </c>
      <c r="B1043" s="70"/>
      <c r="C1043" s="71"/>
      <c r="D1043" s="191" t="s">
        <v>1693</v>
      </c>
      <c r="E1043" s="72"/>
      <c r="F1043" s="70"/>
      <c r="G1043" s="70"/>
      <c r="H1043" s="74"/>
      <c r="I1043" s="74"/>
      <c r="J1043" s="74"/>
      <c r="K1043" s="224">
        <v>0</v>
      </c>
      <c r="L1043" s="74"/>
      <c r="M1043" s="74"/>
      <c r="N1043" s="74"/>
      <c r="O1043" s="224">
        <v>0</v>
      </c>
      <c r="P1043" s="74"/>
      <c r="Q1043" s="74"/>
      <c r="R1043" s="74"/>
      <c r="S1043" s="224">
        <v>0</v>
      </c>
      <c r="T1043" s="74"/>
      <c r="U1043" s="74"/>
      <c r="V1043" s="74"/>
      <c r="W1043" s="224">
        <v>0</v>
      </c>
      <c r="X1043" s="75">
        <v>0</v>
      </c>
      <c r="Y1043" s="546">
        <v>0</v>
      </c>
      <c r="Z1043" s="76"/>
      <c r="AA1043" s="76"/>
      <c r="AB1043" s="274">
        <f t="shared" si="31"/>
        <v>0</v>
      </c>
      <c r="AC1043" s="77"/>
      <c r="AD1043" s="78"/>
      <c r="AE1043" s="78"/>
      <c r="AF1043" s="73"/>
      <c r="AG1043" s="73"/>
      <c r="AH1043" s="324"/>
    </row>
    <row r="1044" spans="1:34" s="1" customFormat="1" ht="18.75">
      <c r="A1044" s="38" t="s">
        <v>1859</v>
      </c>
      <c r="B1044" s="38"/>
      <c r="C1044" s="140"/>
      <c r="D1044" s="208"/>
      <c r="E1044" s="49"/>
      <c r="F1044" s="38"/>
      <c r="G1044" s="38"/>
      <c r="H1044" s="42"/>
      <c r="I1044" s="42"/>
      <c r="J1044" s="42"/>
      <c r="K1044" s="222">
        <v>0</v>
      </c>
      <c r="L1044" s="42"/>
      <c r="M1044" s="42"/>
      <c r="N1044" s="42"/>
      <c r="O1044" s="222">
        <v>0</v>
      </c>
      <c r="P1044" s="42"/>
      <c r="Q1044" s="42"/>
      <c r="R1044" s="42"/>
      <c r="S1044" s="222">
        <v>0</v>
      </c>
      <c r="T1044" s="42"/>
      <c r="U1044" s="42"/>
      <c r="V1044" s="42"/>
      <c r="W1044" s="222">
        <v>0</v>
      </c>
      <c r="X1044" s="43">
        <v>0</v>
      </c>
      <c r="Y1044" s="542">
        <v>0</v>
      </c>
      <c r="Z1044" s="44"/>
      <c r="AA1044" s="44"/>
      <c r="AB1044" s="264">
        <f t="shared" si="31"/>
        <v>0</v>
      </c>
      <c r="AC1044" s="65"/>
      <c r="AD1044" s="45"/>
      <c r="AE1044" s="45"/>
      <c r="AF1044" s="44"/>
      <c r="AG1044" s="44"/>
      <c r="AH1044" s="63"/>
    </row>
    <row r="1045" spans="1:34" s="79" customFormat="1" ht="18.75">
      <c r="A1045" s="70" t="s">
        <v>1860</v>
      </c>
      <c r="B1045" s="70"/>
      <c r="C1045" s="71"/>
      <c r="D1045" s="191" t="s">
        <v>1694</v>
      </c>
      <c r="E1045" s="72"/>
      <c r="F1045" s="70"/>
      <c r="G1045" s="70"/>
      <c r="H1045" s="74"/>
      <c r="I1045" s="74"/>
      <c r="J1045" s="74"/>
      <c r="K1045" s="224">
        <v>0</v>
      </c>
      <c r="L1045" s="74"/>
      <c r="M1045" s="74"/>
      <c r="N1045" s="74"/>
      <c r="O1045" s="224">
        <v>0</v>
      </c>
      <c r="P1045" s="74"/>
      <c r="Q1045" s="74"/>
      <c r="R1045" s="74"/>
      <c r="S1045" s="224">
        <v>0</v>
      </c>
      <c r="T1045" s="74"/>
      <c r="U1045" s="74"/>
      <c r="V1045" s="74"/>
      <c r="W1045" s="224">
        <v>0</v>
      </c>
      <c r="X1045" s="75">
        <v>0</v>
      </c>
      <c r="Y1045" s="546">
        <v>0</v>
      </c>
      <c r="Z1045" s="76"/>
      <c r="AA1045" s="76"/>
      <c r="AB1045" s="274">
        <f t="shared" si="31"/>
        <v>0</v>
      </c>
      <c r="AC1045" s="77"/>
      <c r="AD1045" s="78"/>
      <c r="AE1045" s="78"/>
      <c r="AF1045" s="73"/>
      <c r="AG1045" s="73"/>
      <c r="AH1045" s="324"/>
    </row>
    <row r="1046" spans="1:34" s="1" customFormat="1" ht="18.75">
      <c r="A1046" s="38" t="s">
        <v>1861</v>
      </c>
      <c r="B1046" s="38"/>
      <c r="C1046" s="140"/>
      <c r="D1046" s="208"/>
      <c r="E1046" s="49"/>
      <c r="F1046" s="38"/>
      <c r="G1046" s="38"/>
      <c r="H1046" s="42"/>
      <c r="I1046" s="42"/>
      <c r="J1046" s="42"/>
      <c r="K1046" s="222">
        <v>0</v>
      </c>
      <c r="L1046" s="42"/>
      <c r="M1046" s="42"/>
      <c r="N1046" s="42"/>
      <c r="O1046" s="222">
        <v>0</v>
      </c>
      <c r="P1046" s="42"/>
      <c r="Q1046" s="42"/>
      <c r="R1046" s="42"/>
      <c r="S1046" s="222">
        <v>0</v>
      </c>
      <c r="T1046" s="42"/>
      <c r="U1046" s="42"/>
      <c r="V1046" s="42"/>
      <c r="W1046" s="222">
        <v>0</v>
      </c>
      <c r="X1046" s="43">
        <v>0</v>
      </c>
      <c r="Y1046" s="542">
        <v>0</v>
      </c>
      <c r="Z1046" s="44"/>
      <c r="AA1046" s="44"/>
      <c r="AB1046" s="264">
        <f t="shared" si="31"/>
        <v>0</v>
      </c>
      <c r="AC1046" s="65"/>
      <c r="AD1046" s="45"/>
      <c r="AE1046" s="45"/>
      <c r="AF1046" s="44"/>
      <c r="AG1046" s="44"/>
      <c r="AH1046" s="63"/>
    </row>
    <row r="1047" spans="1:34" s="79" customFormat="1" ht="18.75">
      <c r="A1047" s="70" t="s">
        <v>1862</v>
      </c>
      <c r="B1047" s="70"/>
      <c r="C1047" s="71"/>
      <c r="D1047" s="191" t="s">
        <v>1695</v>
      </c>
      <c r="E1047" s="72"/>
      <c r="F1047" s="70"/>
      <c r="G1047" s="70"/>
      <c r="H1047" s="74"/>
      <c r="I1047" s="74"/>
      <c r="J1047" s="74"/>
      <c r="K1047" s="224">
        <v>0</v>
      </c>
      <c r="L1047" s="74"/>
      <c r="M1047" s="74"/>
      <c r="N1047" s="74"/>
      <c r="O1047" s="224">
        <v>0</v>
      </c>
      <c r="P1047" s="74"/>
      <c r="Q1047" s="74"/>
      <c r="R1047" s="74"/>
      <c r="S1047" s="224">
        <v>0</v>
      </c>
      <c r="T1047" s="74"/>
      <c r="U1047" s="74"/>
      <c r="V1047" s="74"/>
      <c r="W1047" s="224">
        <v>0</v>
      </c>
      <c r="X1047" s="75">
        <v>0</v>
      </c>
      <c r="Y1047" s="546">
        <v>0</v>
      </c>
      <c r="Z1047" s="76"/>
      <c r="AA1047" s="76"/>
      <c r="AB1047" s="274">
        <f t="shared" si="31"/>
        <v>0</v>
      </c>
      <c r="AC1047" s="77"/>
      <c r="AD1047" s="78"/>
      <c r="AE1047" s="78"/>
      <c r="AF1047" s="73"/>
      <c r="AG1047" s="73"/>
      <c r="AH1047" s="324"/>
    </row>
    <row r="1048" spans="1:34" s="1" customFormat="1" ht="18.75">
      <c r="A1048" s="38" t="s">
        <v>1863</v>
      </c>
      <c r="B1048" s="38"/>
      <c r="C1048" s="140"/>
      <c r="D1048" s="208"/>
      <c r="E1048" s="49"/>
      <c r="F1048" s="38"/>
      <c r="G1048" s="38"/>
      <c r="H1048" s="42"/>
      <c r="I1048" s="42"/>
      <c r="J1048" s="42"/>
      <c r="K1048" s="222">
        <v>0</v>
      </c>
      <c r="L1048" s="42"/>
      <c r="M1048" s="42"/>
      <c r="N1048" s="42"/>
      <c r="O1048" s="222">
        <v>0</v>
      </c>
      <c r="P1048" s="42"/>
      <c r="Q1048" s="42"/>
      <c r="R1048" s="42"/>
      <c r="S1048" s="222">
        <v>0</v>
      </c>
      <c r="T1048" s="42"/>
      <c r="U1048" s="42"/>
      <c r="V1048" s="42"/>
      <c r="W1048" s="222">
        <v>0</v>
      </c>
      <c r="X1048" s="43">
        <v>0</v>
      </c>
      <c r="Y1048" s="542">
        <v>0</v>
      </c>
      <c r="Z1048" s="44"/>
      <c r="AA1048" s="44"/>
      <c r="AB1048" s="264">
        <f t="shared" si="31"/>
        <v>0</v>
      </c>
      <c r="AC1048" s="65"/>
      <c r="AD1048" s="45"/>
      <c r="AE1048" s="45"/>
      <c r="AF1048" s="44"/>
      <c r="AG1048" s="44"/>
      <c r="AH1048" s="63"/>
    </row>
    <row r="1049" spans="1:34" s="128" customFormat="1" ht="18.75">
      <c r="A1049" s="245" t="s">
        <v>1864</v>
      </c>
      <c r="B1049" s="246"/>
      <c r="C1049" s="245"/>
      <c r="D1049" s="247" t="s">
        <v>1696</v>
      </c>
      <c r="E1049" s="248"/>
      <c r="F1049" s="245"/>
      <c r="G1049" s="245"/>
      <c r="H1049" s="249"/>
      <c r="I1049" s="249"/>
      <c r="J1049" s="249"/>
      <c r="K1049" s="228">
        <v>0</v>
      </c>
      <c r="L1049" s="249"/>
      <c r="M1049" s="249"/>
      <c r="N1049" s="249"/>
      <c r="O1049" s="228">
        <v>0</v>
      </c>
      <c r="P1049" s="249"/>
      <c r="Q1049" s="249"/>
      <c r="R1049" s="249"/>
      <c r="S1049" s="228">
        <v>0</v>
      </c>
      <c r="T1049" s="249"/>
      <c r="U1049" s="249"/>
      <c r="V1049" s="249"/>
      <c r="W1049" s="228">
        <v>0</v>
      </c>
      <c r="X1049" s="250">
        <v>0</v>
      </c>
      <c r="Y1049" s="540">
        <v>0</v>
      </c>
      <c r="Z1049" s="244"/>
      <c r="AA1049" s="244"/>
      <c r="AB1049" s="272">
        <f>SUM(AB1057+AB1050)</f>
        <v>104.69200000000001</v>
      </c>
      <c r="AC1049" s="251"/>
      <c r="AD1049" s="252"/>
      <c r="AE1049" s="252"/>
      <c r="AF1049" s="244"/>
      <c r="AG1049" s="244"/>
      <c r="AH1049" s="332"/>
    </row>
    <row r="1050" spans="1:34" s="79" customFormat="1" ht="18.75">
      <c r="A1050" s="70" t="s">
        <v>1865</v>
      </c>
      <c r="B1050" s="70"/>
      <c r="C1050" s="71"/>
      <c r="D1050" s="191" t="s">
        <v>1697</v>
      </c>
      <c r="E1050" s="72"/>
      <c r="F1050" s="70"/>
      <c r="G1050" s="70"/>
      <c r="H1050" s="74"/>
      <c r="I1050" s="74"/>
      <c r="J1050" s="74"/>
      <c r="K1050" s="224">
        <v>0</v>
      </c>
      <c r="L1050" s="74"/>
      <c r="M1050" s="74"/>
      <c r="N1050" s="74"/>
      <c r="O1050" s="224">
        <v>0</v>
      </c>
      <c r="P1050" s="74"/>
      <c r="Q1050" s="74"/>
      <c r="R1050" s="74"/>
      <c r="S1050" s="224">
        <v>0</v>
      </c>
      <c r="T1050" s="74"/>
      <c r="U1050" s="74"/>
      <c r="V1050" s="74"/>
      <c r="W1050" s="224">
        <v>0</v>
      </c>
      <c r="X1050" s="75">
        <v>0</v>
      </c>
      <c r="Y1050" s="546">
        <v>0</v>
      </c>
      <c r="Z1050" s="76"/>
      <c r="AA1050" s="76"/>
      <c r="AB1050" s="274">
        <f>SUM(AB1051:AB1056)</f>
        <v>104.69200000000001</v>
      </c>
      <c r="AC1050" s="77"/>
      <c r="AD1050" s="78"/>
      <c r="AE1050" s="78"/>
      <c r="AF1050" s="73"/>
      <c r="AG1050" s="73"/>
      <c r="AH1050" s="324"/>
    </row>
    <row r="1051" spans="1:34" s="1" customFormat="1" ht="56.25">
      <c r="A1051" s="38" t="s">
        <v>1866</v>
      </c>
      <c r="B1051" s="55" t="s">
        <v>1882</v>
      </c>
      <c r="C1051" s="55">
        <v>2915282</v>
      </c>
      <c r="D1051" s="206" t="s">
        <v>1698</v>
      </c>
      <c r="E1051" s="138" t="s">
        <v>1699</v>
      </c>
      <c r="F1051" s="141" t="s">
        <v>54</v>
      </c>
      <c r="G1051" s="38" t="s">
        <v>55</v>
      </c>
      <c r="H1051" s="42">
        <v>0</v>
      </c>
      <c r="I1051" s="42">
        <v>0</v>
      </c>
      <c r="J1051" s="42">
        <v>0</v>
      </c>
      <c r="K1051" s="222">
        <v>0</v>
      </c>
      <c r="L1051" s="42">
        <v>0</v>
      </c>
      <c r="M1051" s="42">
        <v>0</v>
      </c>
      <c r="N1051" s="42">
        <v>0</v>
      </c>
      <c r="O1051" s="222">
        <v>0</v>
      </c>
      <c r="P1051" s="42">
        <v>0</v>
      </c>
      <c r="Q1051" s="42">
        <v>0</v>
      </c>
      <c r="R1051" s="42">
        <v>0</v>
      </c>
      <c r="S1051" s="222">
        <v>0</v>
      </c>
      <c r="T1051" s="42">
        <v>0</v>
      </c>
      <c r="U1051" s="42">
        <v>0</v>
      </c>
      <c r="V1051" s="42">
        <v>0</v>
      </c>
      <c r="W1051" s="222">
        <v>0</v>
      </c>
      <c r="X1051" s="43">
        <v>0</v>
      </c>
      <c r="Y1051" s="542">
        <v>1</v>
      </c>
      <c r="Z1051" s="44">
        <v>29401000000</v>
      </c>
      <c r="AA1051" s="44" t="s">
        <v>50</v>
      </c>
      <c r="AB1051" s="264">
        <f t="shared" si="31"/>
        <v>5.508</v>
      </c>
      <c r="AC1051" s="65">
        <v>5.508</v>
      </c>
      <c r="AD1051" s="45">
        <v>42005</v>
      </c>
      <c r="AE1051" s="45">
        <v>42339</v>
      </c>
      <c r="AF1051" s="63" t="s">
        <v>1887</v>
      </c>
      <c r="AG1051" s="47" t="s">
        <v>1626</v>
      </c>
      <c r="AH1051" s="63"/>
    </row>
    <row r="1052" spans="1:34" s="1" customFormat="1" ht="56.25">
      <c r="A1052" s="38" t="s">
        <v>1867</v>
      </c>
      <c r="B1052" s="55" t="s">
        <v>1884</v>
      </c>
      <c r="C1052" s="68" t="s">
        <v>1883</v>
      </c>
      <c r="D1052" s="206" t="s">
        <v>1700</v>
      </c>
      <c r="E1052" s="138" t="s">
        <v>1886</v>
      </c>
      <c r="F1052" s="141" t="s">
        <v>54</v>
      </c>
      <c r="G1052" s="38" t="s">
        <v>55</v>
      </c>
      <c r="H1052" s="42">
        <v>0</v>
      </c>
      <c r="I1052" s="42">
        <v>0</v>
      </c>
      <c r="J1052" s="42">
        <v>0</v>
      </c>
      <c r="K1052" s="222">
        <v>0</v>
      </c>
      <c r="L1052" s="42">
        <v>0</v>
      </c>
      <c r="M1052" s="42">
        <v>0</v>
      </c>
      <c r="N1052" s="42">
        <v>0</v>
      </c>
      <c r="O1052" s="222">
        <v>0</v>
      </c>
      <c r="P1052" s="42">
        <v>0</v>
      </c>
      <c r="Q1052" s="42">
        <v>0</v>
      </c>
      <c r="R1052" s="42">
        <v>0</v>
      </c>
      <c r="S1052" s="222">
        <v>0</v>
      </c>
      <c r="T1052" s="42">
        <v>0</v>
      </c>
      <c r="U1052" s="42">
        <v>0</v>
      </c>
      <c r="V1052" s="42">
        <v>0</v>
      </c>
      <c r="W1052" s="222">
        <v>0</v>
      </c>
      <c r="X1052" s="43">
        <v>0</v>
      </c>
      <c r="Y1052" s="542">
        <v>0</v>
      </c>
      <c r="Z1052" s="44">
        <v>29401000000</v>
      </c>
      <c r="AA1052" s="44" t="s">
        <v>50</v>
      </c>
      <c r="AB1052" s="264">
        <f t="shared" si="31"/>
        <v>0</v>
      </c>
      <c r="AC1052" s="65">
        <v>18.795</v>
      </c>
      <c r="AD1052" s="45">
        <v>42005</v>
      </c>
      <c r="AE1052" s="45">
        <v>42339</v>
      </c>
      <c r="AF1052" s="63" t="s">
        <v>1887</v>
      </c>
      <c r="AG1052" s="47" t="s">
        <v>1626</v>
      </c>
      <c r="AH1052" s="63"/>
    </row>
    <row r="1053" spans="1:34" s="1" customFormat="1" ht="56.25">
      <c r="A1053" s="38" t="s">
        <v>1868</v>
      </c>
      <c r="B1053" s="68" t="s">
        <v>1885</v>
      </c>
      <c r="C1053" s="68">
        <v>5020100</v>
      </c>
      <c r="D1053" s="206" t="s">
        <v>1701</v>
      </c>
      <c r="E1053" s="138" t="s">
        <v>1702</v>
      </c>
      <c r="F1053" s="141" t="s">
        <v>54</v>
      </c>
      <c r="G1053" s="38" t="s">
        <v>55</v>
      </c>
      <c r="H1053" s="42">
        <v>0</v>
      </c>
      <c r="I1053" s="42">
        <v>0</v>
      </c>
      <c r="J1053" s="42">
        <v>0</v>
      </c>
      <c r="K1053" s="222">
        <v>0</v>
      </c>
      <c r="L1053" s="42">
        <v>0</v>
      </c>
      <c r="M1053" s="42">
        <v>0</v>
      </c>
      <c r="N1053" s="42">
        <v>0</v>
      </c>
      <c r="O1053" s="222">
        <v>0</v>
      </c>
      <c r="P1053" s="42">
        <v>0</v>
      </c>
      <c r="Q1053" s="42">
        <v>0</v>
      </c>
      <c r="R1053" s="42">
        <v>0</v>
      </c>
      <c r="S1053" s="222">
        <v>0</v>
      </c>
      <c r="T1053" s="42">
        <v>0</v>
      </c>
      <c r="U1053" s="42">
        <v>0</v>
      </c>
      <c r="V1053" s="42">
        <v>0</v>
      </c>
      <c r="W1053" s="222">
        <v>0</v>
      </c>
      <c r="X1053" s="43">
        <v>0</v>
      </c>
      <c r="Y1053" s="542">
        <v>0</v>
      </c>
      <c r="Z1053" s="44">
        <v>29401000000</v>
      </c>
      <c r="AA1053" s="44" t="s">
        <v>50</v>
      </c>
      <c r="AB1053" s="264">
        <f aca="true" t="shared" si="32" ref="AB1053:AB1064">(X1053+Y1053)*AC1053</f>
        <v>0</v>
      </c>
      <c r="AC1053" s="65">
        <v>29.09</v>
      </c>
      <c r="AD1053" s="45">
        <v>42005</v>
      </c>
      <c r="AE1053" s="45">
        <v>42339</v>
      </c>
      <c r="AF1053" s="63" t="s">
        <v>1887</v>
      </c>
      <c r="AG1053" s="47" t="s">
        <v>1626</v>
      </c>
      <c r="AH1053" s="63"/>
    </row>
    <row r="1054" spans="1:34" s="1" customFormat="1" ht="56.25">
      <c r="A1054" s="38" t="s">
        <v>1869</v>
      </c>
      <c r="B1054" s="55" t="s">
        <v>1882</v>
      </c>
      <c r="C1054" s="55">
        <v>2915282</v>
      </c>
      <c r="D1054" s="206" t="s">
        <v>1703</v>
      </c>
      <c r="E1054" s="138" t="s">
        <v>1704</v>
      </c>
      <c r="F1054" s="141" t="s">
        <v>54</v>
      </c>
      <c r="G1054" s="38" t="s">
        <v>55</v>
      </c>
      <c r="H1054" s="42">
        <v>1</v>
      </c>
      <c r="I1054" s="42">
        <v>0</v>
      </c>
      <c r="J1054" s="42">
        <v>0</v>
      </c>
      <c r="K1054" s="222">
        <v>1</v>
      </c>
      <c r="L1054" s="42">
        <v>0</v>
      </c>
      <c r="M1054" s="42">
        <v>0</v>
      </c>
      <c r="N1054" s="42">
        <v>0</v>
      </c>
      <c r="O1054" s="222">
        <v>0</v>
      </c>
      <c r="P1054" s="42">
        <v>0</v>
      </c>
      <c r="Q1054" s="42">
        <v>0</v>
      </c>
      <c r="R1054" s="42">
        <v>0</v>
      </c>
      <c r="S1054" s="222">
        <v>0</v>
      </c>
      <c r="T1054" s="42">
        <v>0</v>
      </c>
      <c r="U1054" s="42">
        <v>0</v>
      </c>
      <c r="V1054" s="42">
        <v>0</v>
      </c>
      <c r="W1054" s="222">
        <v>0</v>
      </c>
      <c r="X1054" s="43">
        <v>1</v>
      </c>
      <c r="Y1054" s="542">
        <v>0</v>
      </c>
      <c r="Z1054" s="44">
        <v>29401000000</v>
      </c>
      <c r="AA1054" s="44" t="s">
        <v>50</v>
      </c>
      <c r="AB1054" s="264">
        <f t="shared" si="32"/>
        <v>5.094</v>
      </c>
      <c r="AC1054" s="65">
        <v>5.094</v>
      </c>
      <c r="AD1054" s="45">
        <v>42005</v>
      </c>
      <c r="AE1054" s="45">
        <v>42339</v>
      </c>
      <c r="AF1054" s="63" t="s">
        <v>1887</v>
      </c>
      <c r="AG1054" s="47" t="s">
        <v>1626</v>
      </c>
      <c r="AH1054" s="63"/>
    </row>
    <row r="1055" spans="1:34" s="1" customFormat="1" ht="56.25">
      <c r="A1055" s="38" t="s">
        <v>1870</v>
      </c>
      <c r="B1055" s="55" t="s">
        <v>1882</v>
      </c>
      <c r="C1055" s="55">
        <v>2915282</v>
      </c>
      <c r="D1055" s="206" t="s">
        <v>1705</v>
      </c>
      <c r="E1055" s="138" t="s">
        <v>1706</v>
      </c>
      <c r="F1055" s="141" t="s">
        <v>54</v>
      </c>
      <c r="G1055" s="38" t="s">
        <v>55</v>
      </c>
      <c r="H1055" s="42">
        <v>1</v>
      </c>
      <c r="I1055" s="42">
        <v>0</v>
      </c>
      <c r="J1055" s="42">
        <v>0</v>
      </c>
      <c r="K1055" s="222">
        <v>1</v>
      </c>
      <c r="L1055" s="42">
        <v>0</v>
      </c>
      <c r="M1055" s="42">
        <v>0</v>
      </c>
      <c r="N1055" s="42">
        <v>0</v>
      </c>
      <c r="O1055" s="222">
        <v>0</v>
      </c>
      <c r="P1055" s="42">
        <v>0</v>
      </c>
      <c r="Q1055" s="42">
        <v>0</v>
      </c>
      <c r="R1055" s="42">
        <v>0</v>
      </c>
      <c r="S1055" s="222">
        <v>0</v>
      </c>
      <c r="T1055" s="42">
        <v>0</v>
      </c>
      <c r="U1055" s="42">
        <v>0</v>
      </c>
      <c r="V1055" s="42">
        <v>0</v>
      </c>
      <c r="W1055" s="222">
        <v>0</v>
      </c>
      <c r="X1055" s="43">
        <v>1</v>
      </c>
      <c r="Y1055" s="542">
        <v>0</v>
      </c>
      <c r="Z1055" s="44">
        <v>29401000000</v>
      </c>
      <c r="AA1055" s="44" t="s">
        <v>50</v>
      </c>
      <c r="AB1055" s="264">
        <f t="shared" si="32"/>
        <v>65</v>
      </c>
      <c r="AC1055" s="65">
        <v>65</v>
      </c>
      <c r="AD1055" s="45">
        <v>42005</v>
      </c>
      <c r="AE1055" s="45">
        <v>42339</v>
      </c>
      <c r="AF1055" s="63" t="s">
        <v>1887</v>
      </c>
      <c r="AG1055" s="47" t="s">
        <v>1626</v>
      </c>
      <c r="AH1055" s="63"/>
    </row>
    <row r="1056" spans="1:34" s="1" customFormat="1" ht="56.25">
      <c r="A1056" s="38" t="s">
        <v>1871</v>
      </c>
      <c r="B1056" s="68" t="s">
        <v>1885</v>
      </c>
      <c r="C1056" s="68">
        <v>5020100</v>
      </c>
      <c r="D1056" s="206" t="s">
        <v>1701</v>
      </c>
      <c r="E1056" s="138" t="s">
        <v>1702</v>
      </c>
      <c r="F1056" s="141" t="s">
        <v>54</v>
      </c>
      <c r="G1056" s="38" t="s">
        <v>55</v>
      </c>
      <c r="H1056" s="42">
        <v>1</v>
      </c>
      <c r="I1056" s="42">
        <v>0</v>
      </c>
      <c r="J1056" s="42">
        <v>0</v>
      </c>
      <c r="K1056" s="222">
        <v>1</v>
      </c>
      <c r="L1056" s="42">
        <v>0</v>
      </c>
      <c r="M1056" s="42">
        <v>0</v>
      </c>
      <c r="N1056" s="42">
        <v>0</v>
      </c>
      <c r="O1056" s="222">
        <v>0</v>
      </c>
      <c r="P1056" s="42">
        <v>0</v>
      </c>
      <c r="Q1056" s="42">
        <v>0</v>
      </c>
      <c r="R1056" s="42">
        <v>0</v>
      </c>
      <c r="S1056" s="222">
        <v>0</v>
      </c>
      <c r="T1056" s="42">
        <v>0</v>
      </c>
      <c r="U1056" s="42">
        <v>0</v>
      </c>
      <c r="V1056" s="42">
        <v>0</v>
      </c>
      <c r="W1056" s="222">
        <v>0</v>
      </c>
      <c r="X1056" s="43">
        <v>1</v>
      </c>
      <c r="Y1056" s="542">
        <v>0</v>
      </c>
      <c r="Z1056" s="44">
        <v>29401000000</v>
      </c>
      <c r="AA1056" s="44" t="s">
        <v>50</v>
      </c>
      <c r="AB1056" s="264">
        <f t="shared" si="32"/>
        <v>29.09</v>
      </c>
      <c r="AC1056" s="65">
        <v>29.09</v>
      </c>
      <c r="AD1056" s="45">
        <v>42005</v>
      </c>
      <c r="AE1056" s="45">
        <v>42339</v>
      </c>
      <c r="AF1056" s="63" t="s">
        <v>1887</v>
      </c>
      <c r="AG1056" s="47" t="s">
        <v>1626</v>
      </c>
      <c r="AH1056" s="63"/>
    </row>
    <row r="1057" spans="1:34" s="79" customFormat="1" ht="18.75">
      <c r="A1057" s="70" t="s">
        <v>1872</v>
      </c>
      <c r="B1057" s="70"/>
      <c r="C1057" s="71"/>
      <c r="D1057" s="215" t="s">
        <v>1707</v>
      </c>
      <c r="E1057" s="144"/>
      <c r="F1057" s="70"/>
      <c r="G1057" s="70"/>
      <c r="H1057" s="74"/>
      <c r="I1057" s="74"/>
      <c r="J1057" s="74"/>
      <c r="K1057" s="224">
        <v>0</v>
      </c>
      <c r="L1057" s="74"/>
      <c r="M1057" s="74"/>
      <c r="N1057" s="74"/>
      <c r="O1057" s="224">
        <v>0</v>
      </c>
      <c r="P1057" s="74"/>
      <c r="Q1057" s="74"/>
      <c r="R1057" s="74"/>
      <c r="S1057" s="224">
        <v>0</v>
      </c>
      <c r="T1057" s="74"/>
      <c r="U1057" s="74"/>
      <c r="V1057" s="74"/>
      <c r="W1057" s="224">
        <v>0</v>
      </c>
      <c r="X1057" s="75">
        <v>0</v>
      </c>
      <c r="Y1057" s="546">
        <v>0</v>
      </c>
      <c r="Z1057" s="76"/>
      <c r="AA1057" s="76"/>
      <c r="AB1057" s="274">
        <f t="shared" si="32"/>
        <v>0</v>
      </c>
      <c r="AC1057" s="77"/>
      <c r="AD1057" s="78"/>
      <c r="AE1057" s="78"/>
      <c r="AF1057" s="73"/>
      <c r="AG1057" s="73"/>
      <c r="AH1057" s="324"/>
    </row>
    <row r="1058" spans="1:34" s="1" customFormat="1" ht="18.75">
      <c r="A1058" s="38" t="s">
        <v>1873</v>
      </c>
      <c r="B1058" s="38"/>
      <c r="C1058" s="140"/>
      <c r="D1058" s="208"/>
      <c r="E1058" s="49"/>
      <c r="F1058" s="38"/>
      <c r="G1058" s="38"/>
      <c r="H1058" s="42"/>
      <c r="I1058" s="42"/>
      <c r="J1058" s="42"/>
      <c r="K1058" s="222">
        <v>0</v>
      </c>
      <c r="L1058" s="42"/>
      <c r="M1058" s="42"/>
      <c r="N1058" s="42"/>
      <c r="O1058" s="222">
        <v>0</v>
      </c>
      <c r="P1058" s="42"/>
      <c r="Q1058" s="42"/>
      <c r="R1058" s="42"/>
      <c r="S1058" s="222">
        <v>0</v>
      </c>
      <c r="T1058" s="42"/>
      <c r="U1058" s="42"/>
      <c r="V1058" s="42"/>
      <c r="W1058" s="222">
        <v>0</v>
      </c>
      <c r="X1058" s="43">
        <v>0</v>
      </c>
      <c r="Y1058" s="542">
        <v>0</v>
      </c>
      <c r="Z1058" s="44"/>
      <c r="AA1058" s="44"/>
      <c r="AB1058" s="264">
        <f t="shared" si="32"/>
        <v>0</v>
      </c>
      <c r="AC1058" s="65"/>
      <c r="AD1058" s="45"/>
      <c r="AE1058" s="45"/>
      <c r="AF1058" s="44"/>
      <c r="AG1058" s="44"/>
      <c r="AH1058" s="63"/>
    </row>
    <row r="1059" spans="1:34" s="1" customFormat="1" ht="19.5">
      <c r="A1059" s="30" t="s">
        <v>1874</v>
      </c>
      <c r="B1059" s="31"/>
      <c r="C1059" s="30"/>
      <c r="D1059" s="183" t="s">
        <v>1708</v>
      </c>
      <c r="E1059" s="32"/>
      <c r="F1059" s="30"/>
      <c r="G1059" s="30"/>
      <c r="H1059" s="33"/>
      <c r="I1059" s="33"/>
      <c r="J1059" s="33"/>
      <c r="K1059" s="223">
        <v>0</v>
      </c>
      <c r="L1059" s="33"/>
      <c r="M1059" s="33"/>
      <c r="N1059" s="33"/>
      <c r="O1059" s="223">
        <v>0</v>
      </c>
      <c r="P1059" s="33"/>
      <c r="Q1059" s="33"/>
      <c r="R1059" s="33"/>
      <c r="S1059" s="223">
        <v>0</v>
      </c>
      <c r="T1059" s="33"/>
      <c r="U1059" s="33"/>
      <c r="V1059" s="33"/>
      <c r="W1059" s="223">
        <v>0</v>
      </c>
      <c r="X1059" s="34">
        <v>0</v>
      </c>
      <c r="Y1059" s="541">
        <v>0</v>
      </c>
      <c r="Z1059" s="62"/>
      <c r="AA1059" s="62"/>
      <c r="AB1059" s="275">
        <f t="shared" si="32"/>
        <v>0</v>
      </c>
      <c r="AC1059" s="36"/>
      <c r="AD1059" s="37"/>
      <c r="AE1059" s="37"/>
      <c r="AF1059" s="35"/>
      <c r="AG1059" s="35"/>
      <c r="AH1059" s="323"/>
    </row>
    <row r="1060" spans="1:34" s="1" customFormat="1" ht="18.75">
      <c r="A1060" s="38" t="s">
        <v>1875</v>
      </c>
      <c r="B1060" s="38"/>
      <c r="C1060" s="140"/>
      <c r="D1060" s="208"/>
      <c r="E1060" s="49"/>
      <c r="F1060" s="38"/>
      <c r="G1060" s="38"/>
      <c r="H1060" s="42"/>
      <c r="I1060" s="42"/>
      <c r="J1060" s="42"/>
      <c r="K1060" s="222">
        <v>0</v>
      </c>
      <c r="L1060" s="42"/>
      <c r="M1060" s="42"/>
      <c r="N1060" s="42"/>
      <c r="O1060" s="222">
        <v>0</v>
      </c>
      <c r="P1060" s="42"/>
      <c r="Q1060" s="42"/>
      <c r="R1060" s="42"/>
      <c r="S1060" s="222">
        <v>0</v>
      </c>
      <c r="T1060" s="42"/>
      <c r="U1060" s="42"/>
      <c r="V1060" s="42"/>
      <c r="W1060" s="222">
        <v>0</v>
      </c>
      <c r="X1060" s="43">
        <v>0</v>
      </c>
      <c r="Y1060" s="542">
        <v>0</v>
      </c>
      <c r="Z1060" s="44"/>
      <c r="AA1060" s="44"/>
      <c r="AB1060" s="264">
        <f t="shared" si="32"/>
        <v>0</v>
      </c>
      <c r="AC1060" s="65"/>
      <c r="AD1060" s="45"/>
      <c r="AE1060" s="45"/>
      <c r="AF1060" s="44"/>
      <c r="AG1060" s="44"/>
      <c r="AH1060" s="63"/>
    </row>
    <row r="1061" spans="1:34" s="1" customFormat="1" ht="19.5">
      <c r="A1061" s="30" t="s">
        <v>1876</v>
      </c>
      <c r="B1061" s="31"/>
      <c r="C1061" s="30"/>
      <c r="D1061" s="183" t="s">
        <v>1709</v>
      </c>
      <c r="E1061" s="32"/>
      <c r="F1061" s="30"/>
      <c r="G1061" s="30"/>
      <c r="H1061" s="33"/>
      <c r="I1061" s="33"/>
      <c r="J1061" s="33"/>
      <c r="K1061" s="223">
        <v>0</v>
      </c>
      <c r="L1061" s="33"/>
      <c r="M1061" s="33"/>
      <c r="N1061" s="33"/>
      <c r="O1061" s="223">
        <v>0</v>
      </c>
      <c r="P1061" s="33"/>
      <c r="Q1061" s="33"/>
      <c r="R1061" s="33"/>
      <c r="S1061" s="223">
        <v>0</v>
      </c>
      <c r="T1061" s="33"/>
      <c r="U1061" s="33"/>
      <c r="V1061" s="33"/>
      <c r="W1061" s="223">
        <v>0</v>
      </c>
      <c r="X1061" s="34">
        <v>0</v>
      </c>
      <c r="Y1061" s="541">
        <v>0</v>
      </c>
      <c r="Z1061" s="62"/>
      <c r="AA1061" s="62"/>
      <c r="AB1061" s="275">
        <f t="shared" si="32"/>
        <v>0</v>
      </c>
      <c r="AC1061" s="36"/>
      <c r="AD1061" s="37"/>
      <c r="AE1061" s="37"/>
      <c r="AF1061" s="35"/>
      <c r="AG1061" s="35"/>
      <c r="AH1061" s="323"/>
    </row>
    <row r="1062" spans="1:34" s="1" customFormat="1" ht="18.75">
      <c r="A1062" s="38" t="s">
        <v>1877</v>
      </c>
      <c r="B1062" s="38"/>
      <c r="C1062" s="140"/>
      <c r="D1062" s="208"/>
      <c r="E1062" s="49"/>
      <c r="F1062" s="38"/>
      <c r="G1062" s="38"/>
      <c r="H1062" s="42"/>
      <c r="I1062" s="42"/>
      <c r="J1062" s="42"/>
      <c r="K1062" s="222">
        <v>0</v>
      </c>
      <c r="L1062" s="42"/>
      <c r="M1062" s="42"/>
      <c r="N1062" s="42"/>
      <c r="O1062" s="222">
        <v>0</v>
      </c>
      <c r="P1062" s="42"/>
      <c r="Q1062" s="42"/>
      <c r="R1062" s="42"/>
      <c r="S1062" s="222">
        <v>0</v>
      </c>
      <c r="T1062" s="42"/>
      <c r="U1062" s="42"/>
      <c r="V1062" s="42"/>
      <c r="W1062" s="222">
        <v>0</v>
      </c>
      <c r="X1062" s="43">
        <v>0</v>
      </c>
      <c r="Y1062" s="542">
        <v>0</v>
      </c>
      <c r="Z1062" s="44"/>
      <c r="AA1062" s="44"/>
      <c r="AB1062" s="264">
        <f t="shared" si="32"/>
        <v>0</v>
      </c>
      <c r="AC1062" s="65"/>
      <c r="AD1062" s="45"/>
      <c r="AE1062" s="45"/>
      <c r="AF1062" s="44"/>
      <c r="AG1062" s="44"/>
      <c r="AH1062" s="63"/>
    </row>
    <row r="1063" spans="1:34" s="1" customFormat="1" ht="37.5">
      <c r="A1063" s="23" t="s">
        <v>1627</v>
      </c>
      <c r="B1063" s="24"/>
      <c r="C1063" s="23"/>
      <c r="D1063" s="182" t="s">
        <v>1711</v>
      </c>
      <c r="E1063" s="24"/>
      <c r="F1063" s="24"/>
      <c r="G1063" s="24"/>
      <c r="H1063" s="25"/>
      <c r="I1063" s="25"/>
      <c r="J1063" s="25"/>
      <c r="K1063" s="228">
        <v>0</v>
      </c>
      <c r="L1063" s="25"/>
      <c r="M1063" s="25"/>
      <c r="N1063" s="25"/>
      <c r="O1063" s="228">
        <v>0</v>
      </c>
      <c r="P1063" s="25"/>
      <c r="Q1063" s="25"/>
      <c r="R1063" s="25"/>
      <c r="S1063" s="228">
        <v>0</v>
      </c>
      <c r="T1063" s="25"/>
      <c r="U1063" s="25"/>
      <c r="V1063" s="25"/>
      <c r="W1063" s="228">
        <v>0</v>
      </c>
      <c r="X1063" s="26">
        <v>0</v>
      </c>
      <c r="Y1063" s="540">
        <v>0</v>
      </c>
      <c r="Z1063" s="119"/>
      <c r="AA1063" s="119"/>
      <c r="AB1063" s="278">
        <f t="shared" si="32"/>
        <v>0</v>
      </c>
      <c r="AC1063" s="28"/>
      <c r="AD1063" s="29"/>
      <c r="AE1063" s="29"/>
      <c r="AF1063" s="27"/>
      <c r="AG1063" s="27"/>
      <c r="AH1063" s="322"/>
    </row>
    <row r="1064" spans="1:34" s="1" customFormat="1" ht="18.75">
      <c r="A1064" s="38" t="s">
        <v>1629</v>
      </c>
      <c r="B1064" s="38"/>
      <c r="C1064" s="38"/>
      <c r="D1064" s="216"/>
      <c r="E1064" s="49"/>
      <c r="F1064" s="38"/>
      <c r="G1064" s="38"/>
      <c r="H1064" s="42"/>
      <c r="I1064" s="42"/>
      <c r="J1064" s="42"/>
      <c r="K1064" s="222">
        <v>0</v>
      </c>
      <c r="L1064" s="42"/>
      <c r="M1064" s="42"/>
      <c r="N1064" s="42"/>
      <c r="O1064" s="222">
        <v>0</v>
      </c>
      <c r="P1064" s="42"/>
      <c r="Q1064" s="42"/>
      <c r="R1064" s="42"/>
      <c r="S1064" s="222">
        <v>0</v>
      </c>
      <c r="T1064" s="42"/>
      <c r="U1064" s="42"/>
      <c r="V1064" s="42"/>
      <c r="W1064" s="222">
        <v>0</v>
      </c>
      <c r="X1064" s="43">
        <v>0</v>
      </c>
      <c r="Y1064" s="542">
        <v>0</v>
      </c>
      <c r="Z1064" s="44"/>
      <c r="AA1064" s="44"/>
      <c r="AB1064" s="264">
        <f t="shared" si="32"/>
        <v>0</v>
      </c>
      <c r="AC1064" s="65"/>
      <c r="AD1064" s="45"/>
      <c r="AE1064" s="45"/>
      <c r="AF1064" s="44"/>
      <c r="AG1064" s="44"/>
      <c r="AH1064" s="63"/>
    </row>
    <row r="1065" spans="1:34" s="128" customFormat="1" ht="37.5">
      <c r="A1065" s="23" t="s">
        <v>1710</v>
      </c>
      <c r="B1065" s="24"/>
      <c r="C1065" s="23"/>
      <c r="D1065" s="182" t="s">
        <v>1713</v>
      </c>
      <c r="E1065" s="24"/>
      <c r="F1065" s="24"/>
      <c r="G1065" s="24"/>
      <c r="H1065" s="25"/>
      <c r="I1065" s="25"/>
      <c r="J1065" s="25"/>
      <c r="K1065" s="228">
        <v>0</v>
      </c>
      <c r="L1065" s="25"/>
      <c r="M1065" s="25"/>
      <c r="N1065" s="25"/>
      <c r="O1065" s="228">
        <v>0</v>
      </c>
      <c r="P1065" s="25"/>
      <c r="Q1065" s="25"/>
      <c r="R1065" s="25"/>
      <c r="S1065" s="228">
        <v>0</v>
      </c>
      <c r="T1065" s="25"/>
      <c r="U1065" s="25"/>
      <c r="V1065" s="25"/>
      <c r="W1065" s="228">
        <v>0</v>
      </c>
      <c r="X1065" s="26"/>
      <c r="Y1065" s="540">
        <v>0</v>
      </c>
      <c r="Z1065" s="27">
        <v>29401000000</v>
      </c>
      <c r="AA1065" s="27" t="s">
        <v>50</v>
      </c>
      <c r="AB1065" s="277">
        <f>SUM(AB1066:AB1068)</f>
        <v>76560.91328</v>
      </c>
      <c r="AC1065" s="28"/>
      <c r="AD1065" s="29"/>
      <c r="AE1065" s="29"/>
      <c r="AF1065" s="27"/>
      <c r="AG1065" s="27"/>
      <c r="AH1065" s="322"/>
    </row>
    <row r="1066" spans="1:34" s="1" customFormat="1" ht="168.75">
      <c r="A1066" s="50" t="s">
        <v>1878</v>
      </c>
      <c r="B1066" s="50" t="s">
        <v>1714</v>
      </c>
      <c r="C1066" s="50">
        <v>7500000</v>
      </c>
      <c r="D1066" s="243" t="s">
        <v>1715</v>
      </c>
      <c r="E1066" s="52" t="s">
        <v>1716</v>
      </c>
      <c r="F1066" s="50">
        <v>114</v>
      </c>
      <c r="G1066" s="52" t="s">
        <v>1717</v>
      </c>
      <c r="H1066" s="53"/>
      <c r="I1066" s="42"/>
      <c r="J1066" s="42"/>
      <c r="K1066" s="222">
        <v>0</v>
      </c>
      <c r="L1066" s="42"/>
      <c r="M1066" s="42"/>
      <c r="N1066" s="42"/>
      <c r="O1066" s="222">
        <v>0</v>
      </c>
      <c r="P1066" s="42"/>
      <c r="Q1066" s="42"/>
      <c r="R1066" s="42"/>
      <c r="S1066" s="222">
        <v>0</v>
      </c>
      <c r="T1066" s="42"/>
      <c r="U1066" s="42"/>
      <c r="V1066" s="42"/>
      <c r="W1066" s="222">
        <v>0</v>
      </c>
      <c r="X1066" s="43">
        <v>3600</v>
      </c>
      <c r="Y1066" s="542">
        <v>0</v>
      </c>
      <c r="Z1066" s="44">
        <v>29410000000</v>
      </c>
      <c r="AA1066" s="44" t="s">
        <v>1718</v>
      </c>
      <c r="AB1066" s="83">
        <v>569.62728</v>
      </c>
      <c r="AC1066" s="65">
        <v>569.62728</v>
      </c>
      <c r="AD1066" s="45" t="s">
        <v>1719</v>
      </c>
      <c r="AE1066" s="45">
        <v>42979</v>
      </c>
      <c r="AF1066" s="63" t="s">
        <v>1720</v>
      </c>
      <c r="AG1066" s="44" t="s">
        <v>1626</v>
      </c>
      <c r="AH1066" s="63" t="s">
        <v>1721</v>
      </c>
    </row>
    <row r="1067" spans="1:34" s="1" customFormat="1" ht="168.75">
      <c r="A1067" s="50" t="s">
        <v>1879</v>
      </c>
      <c r="B1067" s="50" t="s">
        <v>1714</v>
      </c>
      <c r="C1067" s="50">
        <v>7500000</v>
      </c>
      <c r="D1067" s="243" t="s">
        <v>1715</v>
      </c>
      <c r="E1067" s="52" t="s">
        <v>1722</v>
      </c>
      <c r="F1067" s="50">
        <v>114</v>
      </c>
      <c r="G1067" s="52" t="s">
        <v>1717</v>
      </c>
      <c r="H1067" s="53"/>
      <c r="I1067" s="42"/>
      <c r="J1067" s="42"/>
      <c r="K1067" s="222">
        <v>0</v>
      </c>
      <c r="L1067" s="42"/>
      <c r="M1067" s="42"/>
      <c r="N1067" s="42"/>
      <c r="O1067" s="222">
        <v>0</v>
      </c>
      <c r="P1067" s="42"/>
      <c r="Q1067" s="42"/>
      <c r="R1067" s="42"/>
      <c r="S1067" s="222">
        <v>0</v>
      </c>
      <c r="T1067" s="42"/>
      <c r="U1067" s="42"/>
      <c r="V1067" s="42"/>
      <c r="W1067" s="222">
        <v>0</v>
      </c>
      <c r="X1067" s="43">
        <v>3964.83</v>
      </c>
      <c r="Y1067" s="542">
        <v>0</v>
      </c>
      <c r="Z1067" s="44">
        <v>29208856006</v>
      </c>
      <c r="AA1067" s="44" t="s">
        <v>1723</v>
      </c>
      <c r="AB1067" s="83">
        <v>758.636</v>
      </c>
      <c r="AC1067" s="65">
        <v>758.636</v>
      </c>
      <c r="AD1067" s="45" t="s">
        <v>1719</v>
      </c>
      <c r="AE1067" s="45">
        <v>42979</v>
      </c>
      <c r="AF1067" s="63" t="s">
        <v>1720</v>
      </c>
      <c r="AG1067" s="44" t="s">
        <v>1626</v>
      </c>
      <c r="AH1067" s="63" t="s">
        <v>1721</v>
      </c>
    </row>
    <row r="1068" spans="1:35" s="355" customFormat="1" ht="93.75">
      <c r="A1068" s="300" t="s">
        <v>1909</v>
      </c>
      <c r="B1068" s="300" t="s">
        <v>1714</v>
      </c>
      <c r="C1068" s="300">
        <v>7500000</v>
      </c>
      <c r="D1068" s="352" t="s">
        <v>2533</v>
      </c>
      <c r="E1068" s="353" t="s">
        <v>2478</v>
      </c>
      <c r="F1068" s="300" t="s">
        <v>1546</v>
      </c>
      <c r="G1068" s="300" t="s">
        <v>2526</v>
      </c>
      <c r="H1068" s="395">
        <v>0</v>
      </c>
      <c r="I1068" s="395">
        <v>0</v>
      </c>
      <c r="J1068" s="395">
        <v>0</v>
      </c>
      <c r="K1068" s="484">
        <f>H1068+I1068+J1068</f>
        <v>0</v>
      </c>
      <c r="L1068" s="395">
        <v>0</v>
      </c>
      <c r="M1068" s="395">
        <v>0</v>
      </c>
      <c r="N1068" s="395">
        <v>0</v>
      </c>
      <c r="O1068" s="484">
        <f>L1068+M1068+N1068</f>
        <v>0</v>
      </c>
      <c r="P1068" s="395">
        <v>0</v>
      </c>
      <c r="Q1068" s="395">
        <v>0</v>
      </c>
      <c r="R1068" s="395">
        <v>0</v>
      </c>
      <c r="S1068" s="397">
        <v>0</v>
      </c>
      <c r="T1068" s="395">
        <v>0</v>
      </c>
      <c r="U1068" s="395">
        <v>0</v>
      </c>
      <c r="V1068" s="400">
        <v>0</v>
      </c>
      <c r="W1068" s="397">
        <v>0</v>
      </c>
      <c r="X1068" s="399">
        <v>0</v>
      </c>
      <c r="Y1068" s="545">
        <v>1</v>
      </c>
      <c r="Z1068" s="307">
        <v>29401000000</v>
      </c>
      <c r="AA1068" s="308" t="s">
        <v>50</v>
      </c>
      <c r="AB1068" s="342">
        <v>75232.65</v>
      </c>
      <c r="AC1068" s="310">
        <v>42339</v>
      </c>
      <c r="AD1068" s="310">
        <v>42339</v>
      </c>
      <c r="AE1068" s="311">
        <v>44531</v>
      </c>
      <c r="AF1068" s="356" t="s">
        <v>1891</v>
      </c>
      <c r="AG1068" s="308" t="s">
        <v>1626</v>
      </c>
      <c r="AH1068" s="356" t="s">
        <v>2534</v>
      </c>
      <c r="AI1068" s="362"/>
    </row>
    <row r="1069" spans="1:34" s="1" customFormat="1" ht="18.75">
      <c r="A1069" s="23" t="s">
        <v>1712</v>
      </c>
      <c r="B1069" s="24"/>
      <c r="C1069" s="23"/>
      <c r="D1069" s="182" t="s">
        <v>1724</v>
      </c>
      <c r="E1069" s="24"/>
      <c r="F1069" s="24"/>
      <c r="G1069" s="24"/>
      <c r="H1069" s="25"/>
      <c r="I1069" s="25"/>
      <c r="J1069" s="25"/>
      <c r="K1069" s="25">
        <v>0</v>
      </c>
      <c r="L1069" s="25"/>
      <c r="M1069" s="25"/>
      <c r="N1069" s="25"/>
      <c r="O1069" s="25">
        <v>0</v>
      </c>
      <c r="P1069" s="25"/>
      <c r="Q1069" s="25"/>
      <c r="R1069" s="25"/>
      <c r="S1069" s="25">
        <v>0</v>
      </c>
      <c r="T1069" s="25"/>
      <c r="U1069" s="25"/>
      <c r="V1069" s="25"/>
      <c r="W1069" s="25">
        <v>0</v>
      </c>
      <c r="X1069" s="26"/>
      <c r="Y1069" s="540">
        <v>0</v>
      </c>
      <c r="Z1069" s="27"/>
      <c r="AA1069" s="27"/>
      <c r="AB1069" s="277"/>
      <c r="AC1069" s="28"/>
      <c r="AD1069" s="29"/>
      <c r="AE1069" s="29"/>
      <c r="AF1069" s="27"/>
      <c r="AG1069" s="27"/>
      <c r="AH1069" s="322"/>
    </row>
    <row r="1070" spans="1:34" s="472" customFormat="1" ht="94.5" customHeight="1" thickBot="1">
      <c r="A1070" s="489" t="s">
        <v>1880</v>
      </c>
      <c r="B1070" s="490" t="s">
        <v>2543</v>
      </c>
      <c r="C1070" s="491" t="s">
        <v>2544</v>
      </c>
      <c r="D1070" s="492" t="s">
        <v>2545</v>
      </c>
      <c r="E1070" s="353" t="s">
        <v>2478</v>
      </c>
      <c r="F1070" s="493">
        <v>876</v>
      </c>
      <c r="G1070" s="493" t="s">
        <v>2526</v>
      </c>
      <c r="H1070" s="491">
        <v>0</v>
      </c>
      <c r="I1070" s="491">
        <v>0</v>
      </c>
      <c r="J1070" s="491">
        <v>0</v>
      </c>
      <c r="K1070" s="494">
        <f>SUM(H1070:J1070)</f>
        <v>0</v>
      </c>
      <c r="L1070" s="491">
        <v>0</v>
      </c>
      <c r="M1070" s="491">
        <v>0</v>
      </c>
      <c r="N1070" s="491">
        <v>0</v>
      </c>
      <c r="O1070" s="494">
        <f>SUM(L1070:N1070)</f>
        <v>0</v>
      </c>
      <c r="P1070" s="491">
        <v>0</v>
      </c>
      <c r="Q1070" s="491">
        <v>0</v>
      </c>
      <c r="R1070" s="491">
        <v>0</v>
      </c>
      <c r="S1070" s="494">
        <f>SUM(P1070:R1070)</f>
        <v>0</v>
      </c>
      <c r="T1070" s="491">
        <v>0</v>
      </c>
      <c r="U1070" s="491">
        <v>0</v>
      </c>
      <c r="V1070" s="491">
        <v>0</v>
      </c>
      <c r="W1070" s="494">
        <f>SUM(T1070:V1070)</f>
        <v>0</v>
      </c>
      <c r="X1070" s="495">
        <v>0</v>
      </c>
      <c r="Y1070" s="565">
        <v>1</v>
      </c>
      <c r="Z1070" s="491">
        <v>29401000000</v>
      </c>
      <c r="AA1070" s="491" t="s">
        <v>50</v>
      </c>
      <c r="AB1070" s="496">
        <v>121463.252</v>
      </c>
      <c r="AC1070" s="497">
        <v>42401</v>
      </c>
      <c r="AD1070" s="497">
        <v>42401</v>
      </c>
      <c r="AE1070" s="498">
        <v>42522</v>
      </c>
      <c r="AF1070" s="490" t="s">
        <v>2498</v>
      </c>
      <c r="AG1070" s="499" t="s">
        <v>1626</v>
      </c>
      <c r="AH1070" s="356" t="s">
        <v>2546</v>
      </c>
    </row>
    <row r="1071" spans="1:33" s="355" customFormat="1" ht="87" customHeight="1">
      <c r="A1071" s="353" t="s">
        <v>2695</v>
      </c>
      <c r="B1071" s="695" t="s">
        <v>2543</v>
      </c>
      <c r="C1071" s="695" t="s">
        <v>2698</v>
      </c>
      <c r="D1071" s="482" t="s">
        <v>2696</v>
      </c>
      <c r="E1071" s="423" t="s">
        <v>2697</v>
      </c>
      <c r="F1071" s="739" t="s">
        <v>1546</v>
      </c>
      <c r="G1071" s="739" t="s">
        <v>2631</v>
      </c>
      <c r="H1071" s="692">
        <v>0</v>
      </c>
      <c r="I1071" s="692">
        <v>0</v>
      </c>
      <c r="J1071" s="692">
        <v>0</v>
      </c>
      <c r="K1071" s="692">
        <v>0</v>
      </c>
      <c r="L1071" s="692">
        <v>0</v>
      </c>
      <c r="M1071" s="692">
        <v>0</v>
      </c>
      <c r="N1071" s="692">
        <v>0</v>
      </c>
      <c r="O1071" s="692">
        <v>0</v>
      </c>
      <c r="P1071" s="692">
        <v>0</v>
      </c>
      <c r="Q1071" s="423">
        <v>0</v>
      </c>
      <c r="R1071" s="423">
        <v>0</v>
      </c>
      <c r="S1071" s="423">
        <v>0</v>
      </c>
      <c r="T1071" s="423">
        <v>0</v>
      </c>
      <c r="U1071" s="423">
        <v>0</v>
      </c>
      <c r="V1071" s="423">
        <v>0</v>
      </c>
      <c r="W1071" s="423">
        <v>0</v>
      </c>
      <c r="X1071" s="423">
        <v>0</v>
      </c>
      <c r="Y1071" s="423">
        <v>1</v>
      </c>
      <c r="Z1071" s="694">
        <v>29401000000</v>
      </c>
      <c r="AA1071" s="695" t="s">
        <v>50</v>
      </c>
      <c r="AB1071" s="735">
        <v>121900</v>
      </c>
      <c r="AC1071" s="737">
        <v>42583</v>
      </c>
      <c r="AD1071" s="759">
        <v>42583</v>
      </c>
      <c r="AE1071" s="737">
        <v>42735</v>
      </c>
      <c r="AF1071" s="736" t="s">
        <v>2498</v>
      </c>
      <c r="AG1071" s="694" t="s">
        <v>1626</v>
      </c>
    </row>
    <row r="1072" spans="1:256" s="362" customFormat="1" ht="87" customHeight="1">
      <c r="A1072" s="353" t="s">
        <v>2699</v>
      </c>
      <c r="B1072" s="695" t="s">
        <v>2543</v>
      </c>
      <c r="C1072" s="695" t="s">
        <v>2698</v>
      </c>
      <c r="D1072" s="482" t="s">
        <v>2696</v>
      </c>
      <c r="E1072" s="423" t="s">
        <v>2688</v>
      </c>
      <c r="F1072" s="739" t="s">
        <v>1546</v>
      </c>
      <c r="G1072" s="739" t="s">
        <v>2631</v>
      </c>
      <c r="H1072" s="692">
        <v>0</v>
      </c>
      <c r="I1072" s="692">
        <v>0</v>
      </c>
      <c r="J1072" s="692">
        <v>0</v>
      </c>
      <c r="K1072" s="692">
        <v>0</v>
      </c>
      <c r="L1072" s="692">
        <v>0</v>
      </c>
      <c r="M1072" s="692">
        <v>0</v>
      </c>
      <c r="N1072" s="692">
        <v>0</v>
      </c>
      <c r="O1072" s="692">
        <v>0</v>
      </c>
      <c r="P1072" s="692">
        <v>0</v>
      </c>
      <c r="Q1072" s="423">
        <v>0</v>
      </c>
      <c r="R1072" s="423">
        <v>0</v>
      </c>
      <c r="S1072" s="423">
        <v>0</v>
      </c>
      <c r="T1072" s="423">
        <v>0</v>
      </c>
      <c r="U1072" s="423">
        <v>0</v>
      </c>
      <c r="V1072" s="423">
        <v>0</v>
      </c>
      <c r="W1072" s="423">
        <v>0</v>
      </c>
      <c r="X1072" s="423">
        <v>0</v>
      </c>
      <c r="Y1072" s="423">
        <v>1</v>
      </c>
      <c r="Z1072" s="694">
        <v>29401000000</v>
      </c>
      <c r="AA1072" s="695" t="s">
        <v>50</v>
      </c>
      <c r="AB1072" s="742">
        <v>23693.78</v>
      </c>
      <c r="AC1072" s="696">
        <v>42614</v>
      </c>
      <c r="AD1072" s="737">
        <v>42614</v>
      </c>
      <c r="AE1072" s="737">
        <v>42735</v>
      </c>
      <c r="AF1072" s="736" t="s">
        <v>2498</v>
      </c>
      <c r="AG1072" s="736" t="s">
        <v>1626</v>
      </c>
      <c r="AH1072" s="743"/>
      <c r="AI1072" s="744"/>
      <c r="AJ1072" s="724"/>
      <c r="AK1072" s="428"/>
      <c r="AL1072" s="746"/>
      <c r="AM1072" s="746"/>
      <c r="AN1072" s="747"/>
      <c r="AO1072" s="747"/>
      <c r="AP1072" s="747"/>
      <c r="AQ1072" s="747"/>
      <c r="AR1072" s="747"/>
      <c r="AS1072" s="747"/>
      <c r="AT1072" s="747"/>
      <c r="AU1072" s="747"/>
      <c r="AV1072" s="747"/>
      <c r="AW1072" s="428"/>
      <c r="AX1072" s="428"/>
      <c r="AY1072" s="428"/>
      <c r="AZ1072" s="428"/>
      <c r="BA1072" s="428"/>
      <c r="BB1072" s="428"/>
      <c r="BC1072" s="428"/>
      <c r="BD1072" s="428"/>
      <c r="BE1072" s="428"/>
      <c r="BF1072" s="751"/>
      <c r="BG1072" s="744"/>
      <c r="BH1072" s="752"/>
      <c r="BI1072" s="753"/>
      <c r="BJ1072" s="753"/>
      <c r="BK1072" s="751"/>
      <c r="BL1072" s="751"/>
      <c r="BM1072" s="754"/>
      <c r="BN1072" s="744"/>
      <c r="BO1072" s="744"/>
      <c r="BP1072" s="724"/>
      <c r="BQ1072" s="428"/>
      <c r="BR1072" s="746"/>
      <c r="BS1072" s="746"/>
      <c r="BT1072" s="747"/>
      <c r="BU1072" s="747"/>
      <c r="BV1072" s="747"/>
      <c r="BW1072" s="747"/>
      <c r="BX1072" s="747"/>
      <c r="BY1072" s="747"/>
      <c r="BZ1072" s="747"/>
      <c r="CA1072" s="747"/>
      <c r="CB1072" s="747"/>
      <c r="CC1072" s="428"/>
      <c r="CD1072" s="428"/>
      <c r="CE1072" s="428"/>
      <c r="CF1072" s="428"/>
      <c r="CG1072" s="428"/>
      <c r="CH1072" s="428"/>
      <c r="CI1072" s="428"/>
      <c r="CJ1072" s="428"/>
      <c r="CK1072" s="428"/>
      <c r="CL1072" s="751"/>
      <c r="CM1072" s="744"/>
      <c r="CN1072" s="752"/>
      <c r="CO1072" s="753"/>
      <c r="CP1072" s="753"/>
      <c r="CQ1072" s="751"/>
      <c r="CR1072" s="751"/>
      <c r="CS1072" s="754"/>
      <c r="CT1072" s="744"/>
      <c r="CU1072" s="744"/>
      <c r="CV1072" s="724"/>
      <c r="CW1072" s="428"/>
      <c r="CX1072" s="746"/>
      <c r="CY1072" s="746"/>
      <c r="CZ1072" s="747"/>
      <c r="DA1072" s="747"/>
      <c r="DB1072" s="747"/>
      <c r="DC1072" s="747"/>
      <c r="DD1072" s="747"/>
      <c r="DE1072" s="747"/>
      <c r="DF1072" s="747"/>
      <c r="DG1072" s="747"/>
      <c r="DH1072" s="747"/>
      <c r="DI1072" s="428"/>
      <c r="DJ1072" s="428"/>
      <c r="DK1072" s="428"/>
      <c r="DL1072" s="428"/>
      <c r="DM1072" s="428"/>
      <c r="DN1072" s="428"/>
      <c r="DO1072" s="428"/>
      <c r="DP1072" s="428"/>
      <c r="DQ1072" s="428"/>
      <c r="DR1072" s="751"/>
      <c r="DS1072" s="744"/>
      <c r="DT1072" s="752"/>
      <c r="DU1072" s="753"/>
      <c r="DV1072" s="753"/>
      <c r="DW1072" s="751"/>
      <c r="DX1072" s="751"/>
      <c r="DY1072" s="754"/>
      <c r="DZ1072" s="744"/>
      <c r="EA1072" s="744"/>
      <c r="EB1072" s="724"/>
      <c r="EC1072" s="428"/>
      <c r="ED1072" s="746"/>
      <c r="EE1072" s="746"/>
      <c r="EF1072" s="747"/>
      <c r="EG1072" s="747"/>
      <c r="EH1072" s="747"/>
      <c r="EI1072" s="747"/>
      <c r="EJ1072" s="747"/>
      <c r="EK1072" s="747"/>
      <c r="EL1072" s="747"/>
      <c r="EM1072" s="747"/>
      <c r="EN1072" s="747"/>
      <c r="EO1072" s="428"/>
      <c r="EP1072" s="428"/>
      <c r="EQ1072" s="428"/>
      <c r="ER1072" s="428"/>
      <c r="ES1072" s="428"/>
      <c r="ET1072" s="428"/>
      <c r="EU1072" s="428"/>
      <c r="EV1072" s="428"/>
      <c r="EW1072" s="428"/>
      <c r="EX1072" s="751"/>
      <c r="EY1072" s="744"/>
      <c r="EZ1072" s="752"/>
      <c r="FA1072" s="753"/>
      <c r="FB1072" s="753"/>
      <c r="FC1072" s="751"/>
      <c r="FD1072" s="751"/>
      <c r="FE1072" s="754"/>
      <c r="FF1072" s="744"/>
      <c r="FG1072" s="744"/>
      <c r="FH1072" s="724"/>
      <c r="FI1072" s="428"/>
      <c r="FJ1072" s="746"/>
      <c r="FK1072" s="746"/>
      <c r="FL1072" s="747"/>
      <c r="FM1072" s="747"/>
      <c r="FN1072" s="747"/>
      <c r="FO1072" s="747"/>
      <c r="FP1072" s="747"/>
      <c r="FQ1072" s="747"/>
      <c r="FR1072" s="747"/>
      <c r="FS1072" s="747"/>
      <c r="FT1072" s="747"/>
      <c r="FU1072" s="428"/>
      <c r="FV1072" s="428"/>
      <c r="FW1072" s="428"/>
      <c r="FX1072" s="428"/>
      <c r="FY1072" s="428"/>
      <c r="FZ1072" s="428"/>
      <c r="GA1072" s="428"/>
      <c r="GB1072" s="428"/>
      <c r="GC1072" s="428"/>
      <c r="GD1072" s="751"/>
      <c r="GE1072" s="744"/>
      <c r="GF1072" s="752"/>
      <c r="GG1072" s="753"/>
      <c r="GH1072" s="753"/>
      <c r="GI1072" s="751"/>
      <c r="GJ1072" s="751"/>
      <c r="GK1072" s="754"/>
      <c r="GL1072" s="744"/>
      <c r="GM1072" s="744"/>
      <c r="GN1072" s="724"/>
      <c r="GO1072" s="428"/>
      <c r="GP1072" s="746"/>
      <c r="GQ1072" s="746"/>
      <c r="GR1072" s="747"/>
      <c r="GS1072" s="747"/>
      <c r="GT1072" s="747"/>
      <c r="GU1072" s="747"/>
      <c r="GV1072" s="747"/>
      <c r="GW1072" s="747"/>
      <c r="GX1072" s="747"/>
      <c r="GY1072" s="747"/>
      <c r="GZ1072" s="747"/>
      <c r="HA1072" s="428"/>
      <c r="HB1072" s="428"/>
      <c r="HC1072" s="428"/>
      <c r="HD1072" s="428"/>
      <c r="HE1072" s="428"/>
      <c r="HF1072" s="428"/>
      <c r="HG1072" s="428"/>
      <c r="HH1072" s="428"/>
      <c r="HI1072" s="428"/>
      <c r="HJ1072" s="751"/>
      <c r="HK1072" s="744"/>
      <c r="HL1072" s="752"/>
      <c r="HM1072" s="753"/>
      <c r="HN1072" s="753"/>
      <c r="HO1072" s="751"/>
      <c r="HP1072" s="751"/>
      <c r="HQ1072" s="754"/>
      <c r="HR1072" s="744"/>
      <c r="HS1072" s="744"/>
      <c r="HT1072" s="724"/>
      <c r="HU1072" s="428"/>
      <c r="HV1072" s="746"/>
      <c r="HW1072" s="746"/>
      <c r="HX1072" s="747"/>
      <c r="HY1072" s="747"/>
      <c r="HZ1072" s="747"/>
      <c r="IA1072" s="747"/>
      <c r="IB1072" s="747"/>
      <c r="IC1072" s="747"/>
      <c r="ID1072" s="747"/>
      <c r="IE1072" s="747"/>
      <c r="IF1072" s="747"/>
      <c r="IG1072" s="428"/>
      <c r="IH1072" s="428"/>
      <c r="II1072" s="428"/>
      <c r="IJ1072" s="428"/>
      <c r="IK1072" s="428"/>
      <c r="IL1072" s="428"/>
      <c r="IM1072" s="428"/>
      <c r="IN1072" s="428"/>
      <c r="IO1072" s="428"/>
      <c r="IP1072" s="751"/>
      <c r="IQ1072" s="744"/>
      <c r="IR1072" s="752"/>
      <c r="IS1072" s="753"/>
      <c r="IT1072" s="753"/>
      <c r="IU1072" s="751"/>
      <c r="IV1072" s="751"/>
    </row>
    <row r="1073" spans="1:34" s="1" customFormat="1" ht="49.5" customHeight="1">
      <c r="A1073" s="23"/>
      <c r="B1073" s="24"/>
      <c r="C1073" s="23"/>
      <c r="D1073" s="182" t="s">
        <v>1725</v>
      </c>
      <c r="E1073" s="24"/>
      <c r="F1073" s="24"/>
      <c r="G1073" s="24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6"/>
      <c r="T1073" s="25"/>
      <c r="U1073" s="25"/>
      <c r="V1073" s="25"/>
      <c r="W1073" s="26"/>
      <c r="X1073" s="26"/>
      <c r="Y1073" s="540">
        <v>0</v>
      </c>
      <c r="Z1073" s="27"/>
      <c r="AA1073" s="27"/>
      <c r="AB1073" s="277">
        <f>SUM(AB1065+AB1063+AB977+AB967+AB965+AB958+AB956+AB949+AB944+AB940+AB936+AB933+AB891+AB823+AB780+AB778+AB769+AB737+AB734+AB732+AB691+AB684+AB652+AB530+AB501+AB443+AB408+AB346+AB334+AB330+AB328+AB326+AB319+AB300+AB263+AB261+AB195+AB193+AB190+AB83+AB69+AB64+AB20)</f>
        <v>2229034.2959000003</v>
      </c>
      <c r="AC1073" s="28"/>
      <c r="AD1073" s="29"/>
      <c r="AE1073" s="29"/>
      <c r="AF1073" s="27"/>
      <c r="AG1073" s="27"/>
      <c r="AH1073" s="322"/>
    </row>
    <row r="1074" spans="1:34" s="1" customFormat="1" ht="18.75">
      <c r="A1074" s="5"/>
      <c r="B1074" s="6"/>
      <c r="C1074" s="6"/>
      <c r="D1074" s="180"/>
      <c r="E1074" s="7"/>
      <c r="F1074" s="6"/>
      <c r="G1074" s="6"/>
      <c r="H1074" s="8"/>
      <c r="I1074" s="8"/>
      <c r="J1074" s="8"/>
      <c r="K1074" s="239"/>
      <c r="L1074" s="8"/>
      <c r="M1074" s="8"/>
      <c r="N1074" s="8"/>
      <c r="O1074" s="239"/>
      <c r="P1074" s="8"/>
      <c r="Q1074" s="8"/>
      <c r="R1074" s="8"/>
      <c r="S1074" s="233"/>
      <c r="T1074" s="8"/>
      <c r="U1074" s="8"/>
      <c r="V1074" s="8"/>
      <c r="W1074" s="233"/>
      <c r="Y1074" s="536"/>
      <c r="AB1074" s="267"/>
      <c r="AC1074" s="145"/>
      <c r="AD1074" s="146"/>
      <c r="AE1074" s="146"/>
      <c r="AH1074" s="333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R1075" s="8"/>
      <c r="S1075" s="233"/>
      <c r="T1075" s="8"/>
      <c r="U1075" s="8"/>
      <c r="V1075" s="8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S1078" s="233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  <row r="1144" spans="1:34" s="1" customFormat="1" ht="18.75">
      <c r="A1144" s="5"/>
      <c r="B1144" s="6"/>
      <c r="C1144" s="6"/>
      <c r="D1144" s="180"/>
      <c r="E1144" s="7"/>
      <c r="F1144" s="6"/>
      <c r="G1144" s="6"/>
      <c r="H1144" s="8"/>
      <c r="I1144" s="8"/>
      <c r="J1144" s="8"/>
      <c r="K1144" s="239"/>
      <c r="L1144" s="8"/>
      <c r="M1144" s="8"/>
      <c r="N1144" s="8"/>
      <c r="O1144" s="239"/>
      <c r="P1144" s="8"/>
      <c r="Q1144" s="8"/>
      <c r="R1144" s="8"/>
      <c r="S1144" s="233"/>
      <c r="T1144" s="8"/>
      <c r="U1144" s="8"/>
      <c r="V1144" s="8"/>
      <c r="W1144" s="233"/>
      <c r="Y1144" s="536"/>
      <c r="AB1144" s="267"/>
      <c r="AC1144" s="145"/>
      <c r="AD1144" s="146"/>
      <c r="AE1144" s="146"/>
      <c r="AH1144" s="333"/>
    </row>
    <row r="1145" spans="1:34" s="1" customFormat="1" ht="18.75">
      <c r="A1145" s="5"/>
      <c r="B1145" s="6"/>
      <c r="C1145" s="6"/>
      <c r="D1145" s="180"/>
      <c r="E1145" s="7"/>
      <c r="F1145" s="6"/>
      <c r="G1145" s="6"/>
      <c r="H1145" s="8"/>
      <c r="I1145" s="8"/>
      <c r="J1145" s="8"/>
      <c r="K1145" s="239"/>
      <c r="L1145" s="8"/>
      <c r="M1145" s="8"/>
      <c r="N1145" s="8"/>
      <c r="O1145" s="239"/>
      <c r="P1145" s="8"/>
      <c r="Q1145" s="8"/>
      <c r="R1145" s="8"/>
      <c r="S1145" s="233"/>
      <c r="T1145" s="8"/>
      <c r="U1145" s="8"/>
      <c r="V1145" s="8"/>
      <c r="W1145" s="233"/>
      <c r="Y1145" s="536"/>
      <c r="AB1145" s="267"/>
      <c r="AC1145" s="145"/>
      <c r="AD1145" s="146"/>
      <c r="AE1145" s="146"/>
      <c r="AH1145" s="333"/>
    </row>
    <row r="1146" spans="1:34" s="1" customFormat="1" ht="18.75">
      <c r="A1146" s="5"/>
      <c r="B1146" s="6"/>
      <c r="C1146" s="6"/>
      <c r="D1146" s="180"/>
      <c r="E1146" s="7"/>
      <c r="F1146" s="6"/>
      <c r="G1146" s="6"/>
      <c r="H1146" s="8"/>
      <c r="I1146" s="8"/>
      <c r="J1146" s="8"/>
      <c r="K1146" s="239"/>
      <c r="L1146" s="8"/>
      <c r="M1146" s="8"/>
      <c r="N1146" s="8"/>
      <c r="O1146" s="239"/>
      <c r="P1146" s="8"/>
      <c r="Q1146" s="8"/>
      <c r="R1146" s="8"/>
      <c r="S1146" s="233"/>
      <c r="T1146" s="8"/>
      <c r="U1146" s="8"/>
      <c r="V1146" s="8"/>
      <c r="W1146" s="233"/>
      <c r="Y1146" s="536"/>
      <c r="AB1146" s="267"/>
      <c r="AC1146" s="145"/>
      <c r="AD1146" s="146"/>
      <c r="AE1146" s="146"/>
      <c r="AH1146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73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70" zoomScaleNormal="55" zoomScaleSheetLayoutView="70" zoomScalePageLayoutView="0" workbookViewId="0" topLeftCell="A1">
      <selection activeCell="E21" sqref="E21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2730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2732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33" t="s">
        <v>0</v>
      </c>
      <c r="B5" s="834"/>
      <c r="C5" s="834"/>
      <c r="D5" s="834"/>
      <c r="E5" s="835"/>
      <c r="F5" s="836" t="s">
        <v>2550</v>
      </c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837"/>
      <c r="Z5" s="838"/>
      <c r="AA5" s="507"/>
      <c r="AB5" s="508"/>
      <c r="AC5" s="512"/>
      <c r="AD5" s="507"/>
      <c r="AE5" s="511"/>
      <c r="AF5" s="296"/>
    </row>
    <row r="6" spans="1:32" s="510" customFormat="1" ht="19.5">
      <c r="A6" s="839" t="s">
        <v>1</v>
      </c>
      <c r="B6" s="840"/>
      <c r="C6" s="840"/>
      <c r="D6" s="840"/>
      <c r="E6" s="841"/>
      <c r="F6" s="842" t="s">
        <v>2</v>
      </c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4"/>
      <c r="AA6" s="507"/>
      <c r="AB6" s="508"/>
      <c r="AC6" s="512"/>
      <c r="AD6" s="507"/>
      <c r="AE6" s="511"/>
      <c r="AF6" s="296"/>
    </row>
    <row r="7" spans="1:32" s="510" customFormat="1" ht="19.5">
      <c r="A7" s="845" t="s">
        <v>3</v>
      </c>
      <c r="B7" s="846"/>
      <c r="C7" s="846"/>
      <c r="D7" s="846"/>
      <c r="E7" s="847"/>
      <c r="F7" s="842" t="s">
        <v>2551</v>
      </c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4"/>
      <c r="AA7" s="507"/>
      <c r="AB7" s="508"/>
      <c r="AC7" s="512"/>
      <c r="AD7" s="507"/>
      <c r="AE7" s="511"/>
      <c r="AF7" s="296"/>
    </row>
    <row r="8" spans="1:32" s="510" customFormat="1" ht="19.5">
      <c r="A8" s="848"/>
      <c r="B8" s="849"/>
      <c r="C8" s="849"/>
      <c r="D8" s="849"/>
      <c r="E8" s="850"/>
      <c r="F8" s="842" t="s">
        <v>2552</v>
      </c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4"/>
      <c r="AA8" s="507"/>
      <c r="AB8" s="508"/>
      <c r="AC8" s="512"/>
      <c r="AD8" s="507"/>
      <c r="AE8" s="511"/>
      <c r="AF8" s="296"/>
    </row>
    <row r="9" spans="1:32" s="510" customFormat="1" ht="19.5">
      <c r="A9" s="839" t="s">
        <v>4</v>
      </c>
      <c r="B9" s="840"/>
      <c r="C9" s="840"/>
      <c r="D9" s="840"/>
      <c r="E9" s="841"/>
      <c r="F9" s="842" t="s">
        <v>5</v>
      </c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4"/>
      <c r="AA9" s="507"/>
      <c r="AB9" s="508"/>
      <c r="AC9" s="512"/>
      <c r="AD9" s="507"/>
      <c r="AE9" s="511"/>
      <c r="AF9" s="296"/>
    </row>
    <row r="10" spans="1:32" s="510" customFormat="1" ht="19.5">
      <c r="A10" s="839" t="s">
        <v>6</v>
      </c>
      <c r="B10" s="840"/>
      <c r="C10" s="840"/>
      <c r="D10" s="840"/>
      <c r="E10" s="841"/>
      <c r="F10" s="842">
        <v>4027068980</v>
      </c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43"/>
      <c r="X10" s="843"/>
      <c r="Y10" s="843"/>
      <c r="Z10" s="844"/>
      <c r="AA10" s="507"/>
      <c r="AB10" s="508"/>
      <c r="AC10" s="512"/>
      <c r="AD10" s="507"/>
      <c r="AE10" s="511"/>
      <c r="AF10" s="296"/>
    </row>
    <row r="11" spans="1:32" s="510" customFormat="1" ht="19.5">
      <c r="A11" s="839" t="s">
        <v>7</v>
      </c>
      <c r="B11" s="840"/>
      <c r="C11" s="840"/>
      <c r="D11" s="840"/>
      <c r="E11" s="841"/>
      <c r="F11" s="842">
        <v>402701001</v>
      </c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3"/>
      <c r="Y11" s="843"/>
      <c r="Z11" s="844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51" t="s">
        <v>8</v>
      </c>
      <c r="B12" s="852"/>
      <c r="C12" s="852"/>
      <c r="D12" s="852"/>
      <c r="E12" s="853"/>
      <c r="F12" s="854">
        <v>29401000000</v>
      </c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6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11" t="s">
        <v>9</v>
      </c>
      <c r="B14" s="857" t="s">
        <v>2553</v>
      </c>
      <c r="C14" s="808" t="s">
        <v>2554</v>
      </c>
      <c r="D14" s="860" t="s">
        <v>10</v>
      </c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1" t="s">
        <v>11</v>
      </c>
      <c r="AD14" s="861"/>
      <c r="AE14" s="862" t="s">
        <v>12</v>
      </c>
      <c r="AF14" s="808" t="s">
        <v>13</v>
      </c>
    </row>
    <row r="15" spans="1:32" s="510" customFormat="1" ht="60.75" customHeight="1">
      <c r="A15" s="811"/>
      <c r="B15" s="858"/>
      <c r="C15" s="808"/>
      <c r="D15" s="808" t="s">
        <v>15</v>
      </c>
      <c r="E15" s="808" t="s">
        <v>2555</v>
      </c>
      <c r="F15" s="863" t="s">
        <v>17</v>
      </c>
      <c r="G15" s="863"/>
      <c r="H15" s="808" t="s">
        <v>18</v>
      </c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12"/>
      <c r="Z15" s="808" t="s">
        <v>19</v>
      </c>
      <c r="AA15" s="808"/>
      <c r="AB15" s="12" t="s">
        <v>2556</v>
      </c>
      <c r="AC15" s="14" t="s">
        <v>21</v>
      </c>
      <c r="AD15" s="14" t="s">
        <v>22</v>
      </c>
      <c r="AE15" s="862"/>
      <c r="AF15" s="808"/>
    </row>
    <row r="16" spans="1:33" s="510" customFormat="1" ht="69.75" customHeight="1">
      <c r="A16" s="811"/>
      <c r="B16" s="859"/>
      <c r="C16" s="808"/>
      <c r="D16" s="808"/>
      <c r="E16" s="808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62"/>
      <c r="AF16" s="12" t="s">
        <v>46</v>
      </c>
      <c r="AG16" s="684"/>
    </row>
    <row r="17" spans="1:33" s="781" customFormat="1" ht="18" customHeight="1">
      <c r="A17" s="881">
        <v>1</v>
      </c>
      <c r="B17" s="874">
        <v>2</v>
      </c>
      <c r="C17" s="874">
        <v>3</v>
      </c>
      <c r="D17" s="870">
        <v>4</v>
      </c>
      <c r="E17" s="870">
        <v>5</v>
      </c>
      <c r="F17" s="871">
        <v>6</v>
      </c>
      <c r="G17" s="871">
        <v>7</v>
      </c>
      <c r="H17" s="872">
        <v>8</v>
      </c>
      <c r="I17" s="872">
        <v>9</v>
      </c>
      <c r="J17" s="872">
        <v>10</v>
      </c>
      <c r="K17" s="873">
        <v>11</v>
      </c>
      <c r="L17" s="874">
        <v>12</v>
      </c>
      <c r="M17" s="874">
        <v>13</v>
      </c>
      <c r="N17" s="874">
        <v>14</v>
      </c>
      <c r="O17" s="873">
        <v>15</v>
      </c>
      <c r="P17" s="874">
        <v>16</v>
      </c>
      <c r="Q17" s="874">
        <v>17</v>
      </c>
      <c r="R17" s="874">
        <v>18</v>
      </c>
      <c r="S17" s="873">
        <v>19</v>
      </c>
      <c r="T17" s="874">
        <v>20</v>
      </c>
      <c r="U17" s="874">
        <v>21</v>
      </c>
      <c r="V17" s="874">
        <v>22</v>
      </c>
      <c r="W17" s="873">
        <v>23</v>
      </c>
      <c r="X17" s="875">
        <v>24</v>
      </c>
      <c r="Y17" s="876">
        <v>25</v>
      </c>
      <c r="Z17" s="874">
        <v>26</v>
      </c>
      <c r="AA17" s="874">
        <v>27</v>
      </c>
      <c r="AB17" s="877">
        <v>28</v>
      </c>
      <c r="AC17" s="878">
        <v>29</v>
      </c>
      <c r="AD17" s="870">
        <v>30</v>
      </c>
      <c r="AE17" s="879">
        <v>31</v>
      </c>
      <c r="AF17" s="874">
        <v>32</v>
      </c>
      <c r="AG17" s="780"/>
    </row>
    <row r="18" spans="1:256" s="780" customFormat="1" ht="18" customHeight="1">
      <c r="A18" s="910" t="s">
        <v>1444</v>
      </c>
      <c r="B18" s="911"/>
      <c r="C18" s="910"/>
      <c r="D18" s="911" t="s">
        <v>1445</v>
      </c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880"/>
      <c r="AH18" s="880"/>
      <c r="AI18" s="880"/>
      <c r="AJ18" s="880"/>
      <c r="AK18" s="880"/>
      <c r="AL18" s="880"/>
      <c r="AM18" s="880"/>
      <c r="AN18" s="880"/>
      <c r="AO18" s="880"/>
      <c r="AP18" s="880"/>
      <c r="AQ18" s="880"/>
      <c r="AR18" s="880"/>
      <c r="AS18" s="880"/>
      <c r="AT18" s="880"/>
      <c r="AU18" s="880"/>
      <c r="AV18" s="880"/>
      <c r="AW18" s="880"/>
      <c r="AX18" s="880"/>
      <c r="AY18" s="880"/>
      <c r="AZ18" s="880"/>
      <c r="BA18" s="880"/>
      <c r="BB18" s="880"/>
      <c r="BC18" s="880"/>
      <c r="BD18" s="880"/>
      <c r="BE18" s="880"/>
      <c r="BF18" s="880"/>
      <c r="BG18" s="880"/>
      <c r="BH18" s="880"/>
      <c r="BI18" s="880"/>
      <c r="BJ18" s="880"/>
      <c r="BK18" s="880"/>
      <c r="BL18" s="880"/>
      <c r="BM18" s="880"/>
      <c r="BN18" s="880"/>
      <c r="BO18" s="880"/>
      <c r="BP18" s="880"/>
      <c r="BQ18" s="880"/>
      <c r="BR18" s="880"/>
      <c r="BS18" s="880"/>
      <c r="BT18" s="880"/>
      <c r="BU18" s="880"/>
      <c r="BV18" s="880"/>
      <c r="BW18" s="880"/>
      <c r="BX18" s="880"/>
      <c r="BY18" s="880"/>
      <c r="BZ18" s="880"/>
      <c r="CA18" s="880"/>
      <c r="CB18" s="880"/>
      <c r="CC18" s="880"/>
      <c r="CD18" s="880"/>
      <c r="CE18" s="880"/>
      <c r="CF18" s="880"/>
      <c r="CG18" s="880"/>
      <c r="CH18" s="880"/>
      <c r="CI18" s="880"/>
      <c r="CJ18" s="880"/>
      <c r="CK18" s="880"/>
      <c r="CL18" s="880"/>
      <c r="CM18" s="880"/>
      <c r="CN18" s="880"/>
      <c r="CO18" s="880"/>
      <c r="CP18" s="880"/>
      <c r="CQ18" s="880"/>
      <c r="CR18" s="880"/>
      <c r="CS18" s="880"/>
      <c r="CT18" s="880"/>
      <c r="CU18" s="880"/>
      <c r="CV18" s="880"/>
      <c r="CW18" s="880"/>
      <c r="CX18" s="880"/>
      <c r="CY18" s="880"/>
      <c r="CZ18" s="880"/>
      <c r="DA18" s="880"/>
      <c r="DB18" s="880"/>
      <c r="DC18" s="880"/>
      <c r="DD18" s="880"/>
      <c r="DE18" s="880"/>
      <c r="DF18" s="880"/>
      <c r="DG18" s="880"/>
      <c r="DH18" s="880"/>
      <c r="DI18" s="880"/>
      <c r="DJ18" s="880"/>
      <c r="DK18" s="880"/>
      <c r="DL18" s="880"/>
      <c r="DM18" s="880"/>
      <c r="DN18" s="880"/>
      <c r="DO18" s="880"/>
      <c r="DP18" s="880"/>
      <c r="DQ18" s="880"/>
      <c r="DR18" s="880"/>
      <c r="DS18" s="880"/>
      <c r="DT18" s="880"/>
      <c r="DU18" s="880"/>
      <c r="DV18" s="880"/>
      <c r="DW18" s="880"/>
      <c r="DX18" s="880"/>
      <c r="DY18" s="880"/>
      <c r="DZ18" s="880"/>
      <c r="EA18" s="880"/>
      <c r="EB18" s="880"/>
      <c r="EC18" s="880"/>
      <c r="ED18" s="880"/>
      <c r="EE18" s="880"/>
      <c r="EF18" s="880"/>
      <c r="EG18" s="880"/>
      <c r="EH18" s="880"/>
      <c r="EI18" s="880"/>
      <c r="EJ18" s="880"/>
      <c r="EK18" s="880"/>
      <c r="EL18" s="880"/>
      <c r="EM18" s="880"/>
      <c r="EN18" s="880"/>
      <c r="EO18" s="880"/>
      <c r="EP18" s="880"/>
      <c r="EQ18" s="880"/>
      <c r="ER18" s="880"/>
      <c r="ES18" s="880"/>
      <c r="ET18" s="880"/>
      <c r="EU18" s="880"/>
      <c r="EV18" s="880"/>
      <c r="EW18" s="880"/>
      <c r="EX18" s="880"/>
      <c r="EY18" s="880"/>
      <c r="EZ18" s="880"/>
      <c r="FA18" s="880"/>
      <c r="FB18" s="880"/>
      <c r="FC18" s="880"/>
      <c r="FD18" s="880"/>
      <c r="FE18" s="880"/>
      <c r="FF18" s="880"/>
      <c r="FG18" s="880"/>
      <c r="FH18" s="880"/>
      <c r="FI18" s="880"/>
      <c r="FJ18" s="880"/>
      <c r="FK18" s="880"/>
      <c r="FL18" s="880"/>
      <c r="FM18" s="880"/>
      <c r="FN18" s="880"/>
      <c r="FO18" s="880"/>
      <c r="FP18" s="880"/>
      <c r="FQ18" s="880"/>
      <c r="FR18" s="880"/>
      <c r="FS18" s="880"/>
      <c r="FT18" s="880"/>
      <c r="FU18" s="880"/>
      <c r="FV18" s="880"/>
      <c r="FW18" s="880"/>
      <c r="FX18" s="880"/>
      <c r="FY18" s="880"/>
      <c r="FZ18" s="880"/>
      <c r="GA18" s="880"/>
      <c r="GB18" s="880"/>
      <c r="GC18" s="880"/>
      <c r="GD18" s="880"/>
      <c r="GE18" s="880"/>
      <c r="GF18" s="880"/>
      <c r="GG18" s="880"/>
      <c r="GH18" s="880"/>
      <c r="GI18" s="880"/>
      <c r="GJ18" s="880"/>
      <c r="GK18" s="880"/>
      <c r="GL18" s="880"/>
      <c r="GM18" s="880"/>
      <c r="GN18" s="880"/>
      <c r="GO18" s="880"/>
      <c r="GP18" s="880"/>
      <c r="GQ18" s="880"/>
      <c r="GR18" s="880"/>
      <c r="GS18" s="880"/>
      <c r="GT18" s="880"/>
      <c r="GU18" s="880"/>
      <c r="GV18" s="880"/>
      <c r="GW18" s="880"/>
      <c r="GX18" s="880"/>
      <c r="GY18" s="880"/>
      <c r="GZ18" s="880"/>
      <c r="HA18" s="880"/>
      <c r="HB18" s="880"/>
      <c r="HC18" s="880"/>
      <c r="HD18" s="880"/>
      <c r="HE18" s="880"/>
      <c r="HF18" s="880"/>
      <c r="HG18" s="880"/>
      <c r="HH18" s="880"/>
      <c r="HI18" s="880"/>
      <c r="HJ18" s="880"/>
      <c r="HK18" s="880"/>
      <c r="HL18" s="880"/>
      <c r="HM18" s="880"/>
      <c r="HN18" s="880"/>
      <c r="HO18" s="880"/>
      <c r="HP18" s="880"/>
      <c r="HQ18" s="880"/>
      <c r="HR18" s="880"/>
      <c r="HS18" s="880"/>
      <c r="HT18" s="880"/>
      <c r="HU18" s="880"/>
      <c r="HV18" s="880"/>
      <c r="HW18" s="880"/>
      <c r="HX18" s="880"/>
      <c r="HY18" s="880"/>
      <c r="HZ18" s="880"/>
      <c r="IA18" s="880"/>
      <c r="IB18" s="880"/>
      <c r="IC18" s="880"/>
      <c r="ID18" s="880"/>
      <c r="IE18" s="880"/>
      <c r="IF18" s="880"/>
      <c r="IG18" s="880"/>
      <c r="IH18" s="880"/>
      <c r="II18" s="880"/>
      <c r="IJ18" s="880"/>
      <c r="IK18" s="880"/>
      <c r="IL18" s="880"/>
      <c r="IM18" s="880"/>
      <c r="IN18" s="880"/>
      <c r="IO18" s="880"/>
      <c r="IP18" s="880"/>
      <c r="IQ18" s="880"/>
      <c r="IR18" s="880"/>
      <c r="IS18" s="880"/>
      <c r="IT18" s="880"/>
      <c r="IU18" s="880"/>
      <c r="IV18" s="880"/>
    </row>
    <row r="19" spans="1:256" s="780" customFormat="1" ht="55.5" customHeight="1">
      <c r="A19" s="50" t="s">
        <v>2733</v>
      </c>
      <c r="B19" s="120" t="s">
        <v>2682</v>
      </c>
      <c r="C19" s="50" t="s">
        <v>2683</v>
      </c>
      <c r="D19" s="199" t="s">
        <v>2684</v>
      </c>
      <c r="E19" s="58" t="s">
        <v>1886</v>
      </c>
      <c r="F19" s="55">
        <v>876</v>
      </c>
      <c r="G19" s="58" t="s">
        <v>2734</v>
      </c>
      <c r="H19" s="55">
        <v>0</v>
      </c>
      <c r="I19" s="55">
        <v>0</v>
      </c>
      <c r="J19" s="55">
        <v>0</v>
      </c>
      <c r="K19" s="904">
        <v>0</v>
      </c>
      <c r="L19" s="55">
        <v>0</v>
      </c>
      <c r="M19" s="55">
        <v>0</v>
      </c>
      <c r="N19" s="55">
        <v>0</v>
      </c>
      <c r="O19" s="904">
        <v>0</v>
      </c>
      <c r="P19" s="55">
        <v>0</v>
      </c>
      <c r="Q19" s="55">
        <v>0</v>
      </c>
      <c r="R19" s="55">
        <v>0</v>
      </c>
      <c r="S19" s="904">
        <v>0</v>
      </c>
      <c r="T19" s="55">
        <v>0</v>
      </c>
      <c r="U19" s="55">
        <v>0</v>
      </c>
      <c r="V19" s="55">
        <v>0</v>
      </c>
      <c r="W19" s="904">
        <v>0</v>
      </c>
      <c r="X19" s="89">
        <v>0</v>
      </c>
      <c r="Y19" s="89">
        <v>179</v>
      </c>
      <c r="Z19" s="55">
        <v>29401000000</v>
      </c>
      <c r="AA19" s="55" t="s">
        <v>50</v>
      </c>
      <c r="AB19" s="264">
        <v>256.4</v>
      </c>
      <c r="AC19" s="57">
        <v>42675</v>
      </c>
      <c r="AD19" s="57">
        <v>42705</v>
      </c>
      <c r="AE19" s="58" t="s">
        <v>2685</v>
      </c>
      <c r="AF19" s="55" t="s">
        <v>1890</v>
      </c>
      <c r="AG19" s="288"/>
      <c r="AH19" s="865"/>
      <c r="AI19" s="288"/>
      <c r="AJ19" s="866"/>
      <c r="AK19" s="867"/>
      <c r="AL19" s="291"/>
      <c r="AM19" s="867"/>
      <c r="AN19" s="291"/>
      <c r="AO19" s="291"/>
      <c r="AP19" s="291"/>
      <c r="AQ19" s="537"/>
      <c r="AR19" s="291"/>
      <c r="AS19" s="291"/>
      <c r="AT19" s="291"/>
      <c r="AU19" s="537"/>
      <c r="AV19" s="291"/>
      <c r="AW19" s="291"/>
      <c r="AX19" s="291"/>
      <c r="AY19" s="537"/>
      <c r="AZ19" s="291"/>
      <c r="BA19" s="291"/>
      <c r="BB19" s="291"/>
      <c r="BC19" s="537"/>
      <c r="BD19" s="291"/>
      <c r="BE19" s="868"/>
      <c r="BF19" s="291"/>
      <c r="BG19" s="291"/>
      <c r="BH19" s="270"/>
      <c r="BI19" s="869"/>
      <c r="BJ19" s="869"/>
      <c r="BK19" s="867"/>
      <c r="BL19" s="291"/>
      <c r="BM19" s="288"/>
      <c r="BN19" s="865"/>
      <c r="BO19" s="288"/>
      <c r="BP19" s="866"/>
      <c r="BQ19" s="867"/>
      <c r="BR19" s="291"/>
      <c r="BS19" s="867"/>
      <c r="BT19" s="291"/>
      <c r="BU19" s="291"/>
      <c r="BV19" s="291"/>
      <c r="BW19" s="537"/>
      <c r="BX19" s="291"/>
      <c r="BY19" s="291"/>
      <c r="BZ19" s="291"/>
      <c r="CA19" s="537"/>
      <c r="CB19" s="291"/>
      <c r="CC19" s="291"/>
      <c r="CD19" s="291"/>
      <c r="CE19" s="537"/>
      <c r="CF19" s="291"/>
      <c r="CG19" s="291"/>
      <c r="CH19" s="291"/>
      <c r="CI19" s="537"/>
      <c r="CJ19" s="291"/>
      <c r="CK19" s="868"/>
      <c r="CL19" s="291"/>
      <c r="CM19" s="291"/>
      <c r="CN19" s="270"/>
      <c r="CO19" s="869"/>
      <c r="CP19" s="869"/>
      <c r="CQ19" s="867"/>
      <c r="CR19" s="291"/>
      <c r="CS19" s="288"/>
      <c r="CT19" s="865"/>
      <c r="CU19" s="288"/>
      <c r="CV19" s="866"/>
      <c r="CW19" s="867"/>
      <c r="CX19" s="291"/>
      <c r="CY19" s="867"/>
      <c r="CZ19" s="291"/>
      <c r="DA19" s="291"/>
      <c r="DB19" s="291"/>
      <c r="DC19" s="537"/>
      <c r="DD19" s="291"/>
      <c r="DE19" s="291"/>
      <c r="DF19" s="291"/>
      <c r="DG19" s="537"/>
      <c r="DH19" s="291"/>
      <c r="DI19" s="291"/>
      <c r="DJ19" s="291"/>
      <c r="DK19" s="537"/>
      <c r="DL19" s="291"/>
      <c r="DM19" s="291"/>
      <c r="DN19" s="291"/>
      <c r="DO19" s="537"/>
      <c r="DP19" s="291"/>
      <c r="DQ19" s="868"/>
      <c r="DR19" s="291"/>
      <c r="DS19" s="291"/>
      <c r="DT19" s="270"/>
      <c r="DU19" s="869"/>
      <c r="DV19" s="869"/>
      <c r="DW19" s="867"/>
      <c r="DX19" s="291"/>
      <c r="DY19" s="288"/>
      <c r="DZ19" s="865"/>
      <c r="EA19" s="288"/>
      <c r="EB19" s="866"/>
      <c r="EC19" s="867"/>
      <c r="ED19" s="291"/>
      <c r="EE19" s="867"/>
      <c r="EF19" s="291"/>
      <c r="EG19" s="291"/>
      <c r="EH19" s="291"/>
      <c r="EI19" s="537"/>
      <c r="EJ19" s="291"/>
      <c r="EK19" s="291"/>
      <c r="EL19" s="291"/>
      <c r="EM19" s="537"/>
      <c r="EN19" s="291"/>
      <c r="EO19" s="291"/>
      <c r="EP19" s="291"/>
      <c r="EQ19" s="537"/>
      <c r="ER19" s="291"/>
      <c r="ES19" s="291"/>
      <c r="ET19" s="291"/>
      <c r="EU19" s="537"/>
      <c r="EV19" s="291"/>
      <c r="EW19" s="868"/>
      <c r="EX19" s="291"/>
      <c r="EY19" s="291"/>
      <c r="EZ19" s="270"/>
      <c r="FA19" s="869"/>
      <c r="FB19" s="869"/>
      <c r="FC19" s="867"/>
      <c r="FD19" s="291"/>
      <c r="FE19" s="288"/>
      <c r="FF19" s="865"/>
      <c r="FG19" s="288"/>
      <c r="FH19" s="866"/>
      <c r="FI19" s="867"/>
      <c r="FJ19" s="291"/>
      <c r="FK19" s="867"/>
      <c r="FL19" s="291"/>
      <c r="FM19" s="291"/>
      <c r="FN19" s="291"/>
      <c r="FO19" s="537"/>
      <c r="FP19" s="291"/>
      <c r="FQ19" s="291"/>
      <c r="FR19" s="291"/>
      <c r="FS19" s="537"/>
      <c r="FT19" s="291"/>
      <c r="FU19" s="291"/>
      <c r="FV19" s="291"/>
      <c r="FW19" s="537"/>
      <c r="FX19" s="291"/>
      <c r="FY19" s="291"/>
      <c r="FZ19" s="291"/>
      <c r="GA19" s="537"/>
      <c r="GB19" s="291"/>
      <c r="GC19" s="868"/>
      <c r="GD19" s="291"/>
      <c r="GE19" s="291"/>
      <c r="GF19" s="270"/>
      <c r="GG19" s="869"/>
      <c r="GH19" s="869"/>
      <c r="GI19" s="867"/>
      <c r="GJ19" s="291"/>
      <c r="GK19" s="288"/>
      <c r="GL19" s="865"/>
      <c r="GM19" s="288"/>
      <c r="GN19" s="866"/>
      <c r="GO19" s="867"/>
      <c r="GP19" s="291"/>
      <c r="GQ19" s="867"/>
      <c r="GR19" s="291"/>
      <c r="GS19" s="291"/>
      <c r="GT19" s="291"/>
      <c r="GU19" s="537"/>
      <c r="GV19" s="291"/>
      <c r="GW19" s="291"/>
      <c r="GX19" s="291"/>
      <c r="GY19" s="537"/>
      <c r="GZ19" s="291"/>
      <c r="HA19" s="291"/>
      <c r="HB19" s="291"/>
      <c r="HC19" s="537"/>
      <c r="HD19" s="291"/>
      <c r="HE19" s="291"/>
      <c r="HF19" s="291"/>
      <c r="HG19" s="537"/>
      <c r="HH19" s="291"/>
      <c r="HI19" s="868"/>
      <c r="HJ19" s="291"/>
      <c r="HK19" s="291"/>
      <c r="HL19" s="270"/>
      <c r="HM19" s="869"/>
      <c r="HN19" s="869"/>
      <c r="HO19" s="867"/>
      <c r="HP19" s="291"/>
      <c r="HQ19" s="288"/>
      <c r="HR19" s="865"/>
      <c r="HS19" s="288"/>
      <c r="HT19" s="866"/>
      <c r="HU19" s="867"/>
      <c r="HV19" s="291"/>
      <c r="HW19" s="867"/>
      <c r="HX19" s="291"/>
      <c r="HY19" s="291"/>
      <c r="HZ19" s="291"/>
      <c r="IA19" s="537"/>
      <c r="IB19" s="291"/>
      <c r="IC19" s="291"/>
      <c r="ID19" s="291"/>
      <c r="IE19" s="537"/>
      <c r="IF19" s="291"/>
      <c r="IG19" s="291"/>
      <c r="IH19" s="291"/>
      <c r="II19" s="537"/>
      <c r="IJ19" s="291"/>
      <c r="IK19" s="291"/>
      <c r="IL19" s="291"/>
      <c r="IM19" s="537"/>
      <c r="IN19" s="291"/>
      <c r="IO19" s="868"/>
      <c r="IP19" s="291"/>
      <c r="IQ19" s="291"/>
      <c r="IR19" s="270"/>
      <c r="IS19" s="869"/>
      <c r="IT19" s="869"/>
      <c r="IU19" s="867"/>
      <c r="IV19" s="291"/>
    </row>
    <row r="20" spans="1:256" s="780" customFormat="1" ht="21.75" customHeight="1">
      <c r="A20" s="910" t="s">
        <v>1765</v>
      </c>
      <c r="B20" s="911"/>
      <c r="C20" s="910"/>
      <c r="D20" s="911" t="s">
        <v>1522</v>
      </c>
      <c r="E20" s="907"/>
      <c r="F20" s="906"/>
      <c r="G20" s="907"/>
      <c r="H20" s="906"/>
      <c r="I20" s="907"/>
      <c r="J20" s="906"/>
      <c r="K20" s="907"/>
      <c r="L20" s="906"/>
      <c r="M20" s="907"/>
      <c r="N20" s="906"/>
      <c r="O20" s="907"/>
      <c r="P20" s="906"/>
      <c r="Q20" s="907"/>
      <c r="R20" s="906"/>
      <c r="S20" s="907"/>
      <c r="T20" s="906"/>
      <c r="U20" s="907"/>
      <c r="V20" s="906"/>
      <c r="W20" s="907"/>
      <c r="X20" s="906"/>
      <c r="Y20" s="907"/>
      <c r="Z20" s="906"/>
      <c r="AA20" s="907"/>
      <c r="AB20" s="906"/>
      <c r="AC20" s="907"/>
      <c r="AD20" s="906"/>
      <c r="AE20" s="907"/>
      <c r="AF20" s="906"/>
      <c r="AG20" s="880"/>
      <c r="AH20" s="882"/>
      <c r="AI20" s="880"/>
      <c r="AJ20" s="883"/>
      <c r="AK20" s="880"/>
      <c r="AL20" s="882"/>
      <c r="AM20" s="880"/>
      <c r="AN20" s="883"/>
      <c r="AO20" s="880"/>
      <c r="AP20" s="882"/>
      <c r="AQ20" s="880"/>
      <c r="AR20" s="883"/>
      <c r="AS20" s="880"/>
      <c r="AT20" s="882"/>
      <c r="AU20" s="880"/>
      <c r="AV20" s="883"/>
      <c r="AW20" s="880"/>
      <c r="AX20" s="882"/>
      <c r="AY20" s="880"/>
      <c r="AZ20" s="883"/>
      <c r="BA20" s="880"/>
      <c r="BB20" s="882"/>
      <c r="BC20" s="880"/>
      <c r="BD20" s="883"/>
      <c r="BE20" s="880"/>
      <c r="BF20" s="882"/>
      <c r="BG20" s="880"/>
      <c r="BH20" s="883"/>
      <c r="BI20" s="880"/>
      <c r="BJ20" s="882"/>
      <c r="BK20" s="880"/>
      <c r="BL20" s="883"/>
      <c r="BM20" s="880"/>
      <c r="BN20" s="882"/>
      <c r="BO20" s="880"/>
      <c r="BP20" s="883"/>
      <c r="BQ20" s="880"/>
      <c r="BR20" s="882"/>
      <c r="BS20" s="880"/>
      <c r="BT20" s="883"/>
      <c r="BU20" s="880"/>
      <c r="BV20" s="882"/>
      <c r="BW20" s="880"/>
      <c r="BX20" s="883"/>
      <c r="BY20" s="880"/>
      <c r="BZ20" s="882"/>
      <c r="CA20" s="880"/>
      <c r="CB20" s="883"/>
      <c r="CC20" s="880"/>
      <c r="CD20" s="882"/>
      <c r="CE20" s="880"/>
      <c r="CF20" s="883"/>
      <c r="CG20" s="880"/>
      <c r="CH20" s="882"/>
      <c r="CI20" s="880"/>
      <c r="CJ20" s="883"/>
      <c r="CK20" s="880"/>
      <c r="CL20" s="882"/>
      <c r="CM20" s="880"/>
      <c r="CN20" s="883"/>
      <c r="CO20" s="880"/>
      <c r="CP20" s="882"/>
      <c r="CQ20" s="880"/>
      <c r="CR20" s="883"/>
      <c r="CS20" s="880"/>
      <c r="CT20" s="882"/>
      <c r="CU20" s="880"/>
      <c r="CV20" s="883"/>
      <c r="CW20" s="880"/>
      <c r="CX20" s="882"/>
      <c r="CY20" s="880"/>
      <c r="CZ20" s="883"/>
      <c r="DA20" s="880"/>
      <c r="DB20" s="882"/>
      <c r="DC20" s="880"/>
      <c r="DD20" s="883"/>
      <c r="DE20" s="880"/>
      <c r="DF20" s="882"/>
      <c r="DG20" s="880"/>
      <c r="DH20" s="883"/>
      <c r="DI20" s="880"/>
      <c r="DJ20" s="882"/>
      <c r="DK20" s="880"/>
      <c r="DL20" s="883"/>
      <c r="DM20" s="880"/>
      <c r="DN20" s="882"/>
      <c r="DO20" s="880"/>
      <c r="DP20" s="883"/>
      <c r="DQ20" s="880"/>
      <c r="DR20" s="882"/>
      <c r="DS20" s="880"/>
      <c r="DT20" s="883"/>
      <c r="DU20" s="880"/>
      <c r="DV20" s="882"/>
      <c r="DW20" s="880"/>
      <c r="DX20" s="883"/>
      <c r="DY20" s="880"/>
      <c r="DZ20" s="882"/>
      <c r="EA20" s="880"/>
      <c r="EB20" s="883"/>
      <c r="EC20" s="880"/>
      <c r="ED20" s="882"/>
      <c r="EE20" s="880"/>
      <c r="EF20" s="883"/>
      <c r="EG20" s="880"/>
      <c r="EH20" s="882"/>
      <c r="EI20" s="880"/>
      <c r="EJ20" s="883"/>
      <c r="EK20" s="880"/>
      <c r="EL20" s="882"/>
      <c r="EM20" s="880"/>
      <c r="EN20" s="883"/>
      <c r="EO20" s="880"/>
      <c r="EP20" s="882"/>
      <c r="EQ20" s="880"/>
      <c r="ER20" s="883"/>
      <c r="ES20" s="880"/>
      <c r="ET20" s="882"/>
      <c r="EU20" s="880"/>
      <c r="EV20" s="883"/>
      <c r="EW20" s="880"/>
      <c r="EX20" s="882"/>
      <c r="EY20" s="880"/>
      <c r="EZ20" s="883"/>
      <c r="FA20" s="880"/>
      <c r="FB20" s="882"/>
      <c r="FC20" s="880"/>
      <c r="FD20" s="883"/>
      <c r="FE20" s="880"/>
      <c r="FF20" s="882"/>
      <c r="FG20" s="880"/>
      <c r="FH20" s="883"/>
      <c r="FI20" s="880"/>
      <c r="FJ20" s="882"/>
      <c r="FK20" s="880"/>
      <c r="FL20" s="883"/>
      <c r="FM20" s="880"/>
      <c r="FN20" s="882"/>
      <c r="FO20" s="880"/>
      <c r="FP20" s="883"/>
      <c r="FQ20" s="880"/>
      <c r="FR20" s="882"/>
      <c r="FS20" s="880"/>
      <c r="FT20" s="883"/>
      <c r="FU20" s="880"/>
      <c r="FV20" s="882"/>
      <c r="FW20" s="880"/>
      <c r="FX20" s="883"/>
      <c r="FY20" s="880"/>
      <c r="FZ20" s="882"/>
      <c r="GA20" s="880"/>
      <c r="GB20" s="883"/>
      <c r="GC20" s="880"/>
      <c r="GD20" s="882"/>
      <c r="GE20" s="880"/>
      <c r="GF20" s="883"/>
      <c r="GG20" s="880"/>
      <c r="GH20" s="882"/>
      <c r="GI20" s="880"/>
      <c r="GJ20" s="883"/>
      <c r="GK20" s="880"/>
      <c r="GL20" s="882"/>
      <c r="GM20" s="880"/>
      <c r="GN20" s="883"/>
      <c r="GO20" s="880"/>
      <c r="GP20" s="882"/>
      <c r="GQ20" s="880"/>
      <c r="GR20" s="883"/>
      <c r="GS20" s="880"/>
      <c r="GT20" s="882"/>
      <c r="GU20" s="880"/>
      <c r="GV20" s="883"/>
      <c r="GW20" s="880"/>
      <c r="GX20" s="882"/>
      <c r="GY20" s="880"/>
      <c r="GZ20" s="883"/>
      <c r="HA20" s="880"/>
      <c r="HB20" s="882"/>
      <c r="HC20" s="880"/>
      <c r="HD20" s="883"/>
      <c r="HE20" s="880"/>
      <c r="HF20" s="882"/>
      <c r="HG20" s="880"/>
      <c r="HH20" s="883"/>
      <c r="HI20" s="880"/>
      <c r="HJ20" s="882"/>
      <c r="HK20" s="880"/>
      <c r="HL20" s="883"/>
      <c r="HM20" s="880"/>
      <c r="HN20" s="882"/>
      <c r="HO20" s="880"/>
      <c r="HP20" s="883"/>
      <c r="HQ20" s="880"/>
      <c r="HR20" s="882"/>
      <c r="HS20" s="880"/>
      <c r="HT20" s="883"/>
      <c r="HU20" s="880"/>
      <c r="HV20" s="882"/>
      <c r="HW20" s="880"/>
      <c r="HX20" s="883"/>
      <c r="HY20" s="880"/>
      <c r="HZ20" s="882"/>
      <c r="IA20" s="880"/>
      <c r="IB20" s="883"/>
      <c r="IC20" s="880"/>
      <c r="ID20" s="882"/>
      <c r="IE20" s="880"/>
      <c r="IF20" s="883"/>
      <c r="IG20" s="880"/>
      <c r="IH20" s="882"/>
      <c r="II20" s="880"/>
      <c r="IJ20" s="883"/>
      <c r="IK20" s="880"/>
      <c r="IL20" s="882"/>
      <c r="IM20" s="880"/>
      <c r="IN20" s="883"/>
      <c r="IO20" s="880"/>
      <c r="IP20" s="882"/>
      <c r="IQ20" s="880"/>
      <c r="IR20" s="883"/>
      <c r="IS20" s="880"/>
      <c r="IT20" s="882"/>
      <c r="IU20" s="880"/>
      <c r="IV20" s="883"/>
    </row>
    <row r="21" spans="1:256" s="780" customFormat="1" ht="219" customHeight="1">
      <c r="A21" s="38" t="s">
        <v>2736</v>
      </c>
      <c r="B21" s="95" t="s">
        <v>2737</v>
      </c>
      <c r="C21" s="95" t="s">
        <v>2738</v>
      </c>
      <c r="D21" s="186" t="s">
        <v>2739</v>
      </c>
      <c r="E21" s="798" t="s">
        <v>1886</v>
      </c>
      <c r="F21" s="44">
        <v>876</v>
      </c>
      <c r="G21" s="44" t="s">
        <v>2740</v>
      </c>
      <c r="H21" s="68">
        <v>0</v>
      </c>
      <c r="I21" s="68">
        <v>0</v>
      </c>
      <c r="J21" s="68">
        <v>0</v>
      </c>
      <c r="K21" s="905">
        <f>SUM(H21:J21)</f>
        <v>0</v>
      </c>
      <c r="L21" s="68">
        <v>0</v>
      </c>
      <c r="M21" s="68">
        <v>0</v>
      </c>
      <c r="N21" s="68">
        <v>0</v>
      </c>
      <c r="O21" s="905">
        <f>SUM(L21:N21)</f>
        <v>0</v>
      </c>
      <c r="P21" s="68">
        <v>0</v>
      </c>
      <c r="Q21" s="68">
        <v>0</v>
      </c>
      <c r="R21" s="68">
        <v>0</v>
      </c>
      <c r="S21" s="905">
        <v>0</v>
      </c>
      <c r="T21" s="68">
        <v>0</v>
      </c>
      <c r="U21" s="68">
        <v>0</v>
      </c>
      <c r="V21" s="68">
        <v>0</v>
      </c>
      <c r="W21" s="905">
        <f>SUM(T21:V21)</f>
        <v>0</v>
      </c>
      <c r="X21" s="89">
        <v>0</v>
      </c>
      <c r="Y21" s="89">
        <v>1</v>
      </c>
      <c r="Z21" s="68">
        <v>29401000000</v>
      </c>
      <c r="AA21" s="68" t="s">
        <v>50</v>
      </c>
      <c r="AB21" s="902">
        <v>198.9</v>
      </c>
      <c r="AC21" s="903">
        <v>42675</v>
      </c>
      <c r="AD21" s="903">
        <v>42826</v>
      </c>
      <c r="AE21" s="69" t="s">
        <v>1955</v>
      </c>
      <c r="AF21" s="68" t="s">
        <v>1626</v>
      </c>
      <c r="AG21" s="884"/>
      <c r="AH21" s="885"/>
      <c r="AI21" s="885"/>
      <c r="AJ21" s="886"/>
      <c r="AK21" s="887"/>
      <c r="AL21" s="888"/>
      <c r="AM21" s="888"/>
      <c r="AN21" s="889"/>
      <c r="AO21" s="889"/>
      <c r="AP21" s="889"/>
      <c r="AQ21" s="890"/>
      <c r="AR21" s="889"/>
      <c r="AS21" s="889"/>
      <c r="AT21" s="889"/>
      <c r="AU21" s="890"/>
      <c r="AV21" s="889"/>
      <c r="AW21" s="889"/>
      <c r="AX21" s="889"/>
      <c r="AY21" s="890"/>
      <c r="AZ21" s="889"/>
      <c r="BA21" s="889"/>
      <c r="BB21" s="889"/>
      <c r="BC21" s="890"/>
      <c r="BD21" s="891"/>
      <c r="BE21" s="891"/>
      <c r="BF21" s="892"/>
      <c r="BG21" s="892"/>
      <c r="BH21" s="893"/>
      <c r="BI21" s="894"/>
      <c r="BJ21" s="894"/>
      <c r="BK21" s="895"/>
      <c r="BL21" s="892"/>
      <c r="BM21" s="884"/>
      <c r="BN21" s="885"/>
      <c r="BO21" s="885"/>
      <c r="BP21" s="886"/>
      <c r="BQ21" s="887"/>
      <c r="BR21" s="888"/>
      <c r="BS21" s="888"/>
      <c r="BT21" s="889"/>
      <c r="BU21" s="889"/>
      <c r="BV21" s="889"/>
      <c r="BW21" s="890"/>
      <c r="BX21" s="889"/>
      <c r="BY21" s="889"/>
      <c r="BZ21" s="889"/>
      <c r="CA21" s="890"/>
      <c r="CB21" s="889"/>
      <c r="CC21" s="889"/>
      <c r="CD21" s="889"/>
      <c r="CE21" s="890"/>
      <c r="CF21" s="889"/>
      <c r="CG21" s="889"/>
      <c r="CH21" s="889"/>
      <c r="CI21" s="890"/>
      <c r="CJ21" s="891"/>
      <c r="CK21" s="891"/>
      <c r="CL21" s="892"/>
      <c r="CM21" s="892"/>
      <c r="CN21" s="893"/>
      <c r="CO21" s="894"/>
      <c r="CP21" s="894"/>
      <c r="CQ21" s="895"/>
      <c r="CR21" s="892"/>
      <c r="CS21" s="884"/>
      <c r="CT21" s="885"/>
      <c r="CU21" s="885"/>
      <c r="CV21" s="886"/>
      <c r="CW21" s="887"/>
      <c r="CX21" s="888"/>
      <c r="CY21" s="888"/>
      <c r="CZ21" s="889"/>
      <c r="DA21" s="889"/>
      <c r="DB21" s="889"/>
      <c r="DC21" s="890"/>
      <c r="DD21" s="889"/>
      <c r="DE21" s="889"/>
      <c r="DF21" s="889"/>
      <c r="DG21" s="890"/>
      <c r="DH21" s="889"/>
      <c r="DI21" s="889"/>
      <c r="DJ21" s="889"/>
      <c r="DK21" s="890"/>
      <c r="DL21" s="889"/>
      <c r="DM21" s="889"/>
      <c r="DN21" s="889"/>
      <c r="DO21" s="890"/>
      <c r="DP21" s="891"/>
      <c r="DQ21" s="891"/>
      <c r="DR21" s="892"/>
      <c r="DS21" s="892"/>
      <c r="DT21" s="893"/>
      <c r="DU21" s="894"/>
      <c r="DV21" s="894"/>
      <c r="DW21" s="895"/>
      <c r="DX21" s="892"/>
      <c r="DY21" s="884"/>
      <c r="DZ21" s="885"/>
      <c r="EA21" s="885"/>
      <c r="EB21" s="886"/>
      <c r="EC21" s="887"/>
      <c r="ED21" s="888"/>
      <c r="EE21" s="888"/>
      <c r="EF21" s="889"/>
      <c r="EG21" s="889"/>
      <c r="EH21" s="889"/>
      <c r="EI21" s="890"/>
      <c r="EJ21" s="889"/>
      <c r="EK21" s="889"/>
      <c r="EL21" s="889"/>
      <c r="EM21" s="890"/>
      <c r="EN21" s="889"/>
      <c r="EO21" s="889"/>
      <c r="EP21" s="889"/>
      <c r="EQ21" s="890"/>
      <c r="ER21" s="889"/>
      <c r="ES21" s="889"/>
      <c r="ET21" s="889"/>
      <c r="EU21" s="890"/>
      <c r="EV21" s="891"/>
      <c r="EW21" s="891"/>
      <c r="EX21" s="892"/>
      <c r="EY21" s="892"/>
      <c r="EZ21" s="893"/>
      <c r="FA21" s="894"/>
      <c r="FB21" s="894"/>
      <c r="FC21" s="895"/>
      <c r="FD21" s="892"/>
      <c r="FE21" s="884"/>
      <c r="FF21" s="885"/>
      <c r="FG21" s="885"/>
      <c r="FH21" s="886"/>
      <c r="FI21" s="887"/>
      <c r="FJ21" s="888"/>
      <c r="FK21" s="888"/>
      <c r="FL21" s="889"/>
      <c r="FM21" s="889"/>
      <c r="FN21" s="889"/>
      <c r="FO21" s="890"/>
      <c r="FP21" s="889"/>
      <c r="FQ21" s="889"/>
      <c r="FR21" s="889"/>
      <c r="FS21" s="890"/>
      <c r="FT21" s="889"/>
      <c r="FU21" s="889"/>
      <c r="FV21" s="889"/>
      <c r="FW21" s="890"/>
      <c r="FX21" s="889"/>
      <c r="FY21" s="889"/>
      <c r="FZ21" s="889"/>
      <c r="GA21" s="890"/>
      <c r="GB21" s="891"/>
      <c r="GC21" s="891"/>
      <c r="GD21" s="892"/>
      <c r="GE21" s="892"/>
      <c r="GF21" s="893"/>
      <c r="GG21" s="894"/>
      <c r="GH21" s="894"/>
      <c r="GI21" s="895"/>
      <c r="GJ21" s="892"/>
      <c r="GK21" s="884"/>
      <c r="GL21" s="885"/>
      <c r="GM21" s="885"/>
      <c r="GN21" s="886"/>
      <c r="GO21" s="887"/>
      <c r="GP21" s="888"/>
      <c r="GQ21" s="888"/>
      <c r="GR21" s="889"/>
      <c r="GS21" s="889"/>
      <c r="GT21" s="889"/>
      <c r="GU21" s="890"/>
      <c r="GV21" s="889"/>
      <c r="GW21" s="889"/>
      <c r="GX21" s="889"/>
      <c r="GY21" s="890"/>
      <c r="GZ21" s="889"/>
      <c r="HA21" s="889"/>
      <c r="HB21" s="889"/>
      <c r="HC21" s="890"/>
      <c r="HD21" s="889"/>
      <c r="HE21" s="889"/>
      <c r="HF21" s="889"/>
      <c r="HG21" s="890"/>
      <c r="HH21" s="891"/>
      <c r="HI21" s="891"/>
      <c r="HJ21" s="892"/>
      <c r="HK21" s="892"/>
      <c r="HL21" s="893"/>
      <c r="HM21" s="894"/>
      <c r="HN21" s="894"/>
      <c r="HO21" s="895"/>
      <c r="HP21" s="892"/>
      <c r="HQ21" s="884"/>
      <c r="HR21" s="885"/>
      <c r="HS21" s="885"/>
      <c r="HT21" s="886"/>
      <c r="HU21" s="887"/>
      <c r="HV21" s="888"/>
      <c r="HW21" s="888"/>
      <c r="HX21" s="889"/>
      <c r="HY21" s="889"/>
      <c r="HZ21" s="889"/>
      <c r="IA21" s="890"/>
      <c r="IB21" s="889"/>
      <c r="IC21" s="889"/>
      <c r="ID21" s="889"/>
      <c r="IE21" s="890"/>
      <c r="IF21" s="889"/>
      <c r="IG21" s="889"/>
      <c r="IH21" s="889"/>
      <c r="II21" s="890"/>
      <c r="IJ21" s="889"/>
      <c r="IK21" s="889"/>
      <c r="IL21" s="889"/>
      <c r="IM21" s="890"/>
      <c r="IN21" s="891"/>
      <c r="IO21" s="891"/>
      <c r="IP21" s="892"/>
      <c r="IQ21" s="892"/>
      <c r="IR21" s="893"/>
      <c r="IS21" s="894"/>
      <c r="IT21" s="894"/>
      <c r="IU21" s="895"/>
      <c r="IV21" s="892"/>
    </row>
    <row r="22" spans="1:33" s="787" customFormat="1" ht="23.25" customHeight="1">
      <c r="A22" s="908" t="s">
        <v>1785</v>
      </c>
      <c r="B22" s="909"/>
      <c r="C22" s="908"/>
      <c r="D22" s="909" t="s">
        <v>1542</v>
      </c>
      <c r="E22" s="896"/>
      <c r="F22" s="896"/>
      <c r="G22" s="896"/>
      <c r="H22" s="897"/>
      <c r="I22" s="897"/>
      <c r="J22" s="897"/>
      <c r="K22" s="897"/>
      <c r="L22" s="897"/>
      <c r="M22" s="897"/>
      <c r="N22" s="897"/>
      <c r="O22" s="897"/>
      <c r="P22" s="897"/>
      <c r="Q22" s="898"/>
      <c r="R22" s="899"/>
      <c r="S22" s="898"/>
      <c r="T22" s="899"/>
      <c r="U22" s="899"/>
      <c r="V22" s="899"/>
      <c r="W22" s="898"/>
      <c r="X22" s="898"/>
      <c r="Y22" s="898"/>
      <c r="Z22" s="899"/>
      <c r="AA22" s="899"/>
      <c r="AB22" s="794"/>
      <c r="AC22" s="899"/>
      <c r="AD22" s="900"/>
      <c r="AE22" s="899"/>
      <c r="AF22" s="901"/>
      <c r="AG22" s="786"/>
    </row>
    <row r="23" spans="1:33" s="789" customFormat="1" ht="185.25" customHeight="1">
      <c r="A23" s="795" t="s">
        <v>2731</v>
      </c>
      <c r="B23" s="796" t="s">
        <v>2585</v>
      </c>
      <c r="C23" s="796" t="s">
        <v>2585</v>
      </c>
      <c r="D23" s="797" t="s">
        <v>2690</v>
      </c>
      <c r="E23" s="798" t="s">
        <v>1886</v>
      </c>
      <c r="F23" s="799">
        <v>168</v>
      </c>
      <c r="G23" s="799" t="s">
        <v>405</v>
      </c>
      <c r="H23" s="800">
        <v>0</v>
      </c>
      <c r="I23" s="800">
        <v>0</v>
      </c>
      <c r="J23" s="800">
        <v>0</v>
      </c>
      <c r="K23" s="801">
        <v>0</v>
      </c>
      <c r="L23" s="800">
        <v>0</v>
      </c>
      <c r="M23" s="800">
        <v>0</v>
      </c>
      <c r="N23" s="800">
        <v>0</v>
      </c>
      <c r="O23" s="801">
        <v>0</v>
      </c>
      <c r="P23" s="800">
        <v>0</v>
      </c>
      <c r="Q23" s="800">
        <v>0</v>
      </c>
      <c r="R23" s="800">
        <v>0</v>
      </c>
      <c r="S23" s="801">
        <v>0</v>
      </c>
      <c r="T23" s="800">
        <v>0</v>
      </c>
      <c r="U23" s="800">
        <v>0</v>
      </c>
      <c r="V23" s="800">
        <v>0</v>
      </c>
      <c r="W23" s="801">
        <v>0</v>
      </c>
      <c r="X23" s="802">
        <v>0</v>
      </c>
      <c r="Y23" s="802">
        <v>1</v>
      </c>
      <c r="Z23" s="803">
        <v>29401000000</v>
      </c>
      <c r="AA23" s="799" t="s">
        <v>50</v>
      </c>
      <c r="AB23" s="804">
        <v>5000</v>
      </c>
      <c r="AC23" s="805">
        <v>42675</v>
      </c>
      <c r="AD23" s="805">
        <v>42735</v>
      </c>
      <c r="AE23" s="806" t="s">
        <v>1891</v>
      </c>
      <c r="AF23" s="806" t="s">
        <v>1626</v>
      </c>
      <c r="AG23" s="78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  <row r="26" spans="7:31" s="756" customFormat="1" ht="18.75">
      <c r="G26" s="757"/>
      <c r="AE26" s="758"/>
    </row>
    <row r="27" spans="7:31" s="756" customFormat="1" ht="18.75">
      <c r="G27" s="757"/>
      <c r="AE27" s="758"/>
    </row>
    <row r="28" spans="7:31" s="756" customFormat="1" ht="18.75">
      <c r="G28" s="757"/>
      <c r="AE28" s="758"/>
    </row>
    <row r="29" spans="7:31" s="756" customFormat="1" ht="18.75">
      <c r="G29" s="757"/>
      <c r="AE29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2016-11-15T11:05:28Z</dcterms:modified>
  <cp:category/>
  <cp:version/>
  <cp:contentType/>
  <cp:contentStatus/>
</cp:coreProperties>
</file>