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расчет'!$19:$19</definedName>
  </definedNames>
  <calcPr fullCalcOnLoad="1"/>
</workbook>
</file>

<file path=xl/sharedStrings.xml><?xml version="1.0" encoding="utf-8"?>
<sst xmlns="http://schemas.openxmlformats.org/spreadsheetml/2006/main" count="88" uniqueCount="86">
  <si>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</si>
  <si>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</si>
  <si>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</si>
  <si>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</si>
  <si>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</si>
  <si>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СВОДНЫЙ СМЕТНЫЙ РАСЧЕТ СТОИМОСТИ СТРОИТЕЛЬСТВА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</si>
  <si>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</si>
  <si>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</si>
  <si>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</si>
  <si>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руб.</t>
  </si>
  <si>
    <t>Общая сметная стоимость, руб.</t>
  </si>
  <si>
    <t>Глава 1. Подготовка территории строительства</t>
  </si>
  <si>
    <t>расчет</t>
  </si>
  <si>
    <t>Итого по Главе 1</t>
  </si>
  <si>
    <t>Глава 2. Основные объекты строительства</t>
  </si>
  <si>
    <t>КНС 1</t>
  </si>
  <si>
    <t>КНС 2</t>
  </si>
  <si>
    <t>Итого по Главе 2</t>
  </si>
  <si>
    <t>Колодец-гаситель</t>
  </si>
  <si>
    <t>Итого по Главе 6</t>
  </si>
  <si>
    <t>Итого по Главе 7</t>
  </si>
  <si>
    <t>Итого по Главам 1-7</t>
  </si>
  <si>
    <t>ГСН-81-05-01-2001 п.4,6</t>
  </si>
  <si>
    <t>Временные здания и сооружения - 1,92</t>
  </si>
  <si>
    <t>Итого по Главе 8</t>
  </si>
  <si>
    <t>ГСНр-81-05-02-2001 п.3,3</t>
  </si>
  <si>
    <t>Производство работ в зимнее время - 2,5%</t>
  </si>
  <si>
    <t>МДС 81-35.2004 п.4.87</t>
  </si>
  <si>
    <t>МДС 81-35.2004 п.4.90</t>
  </si>
  <si>
    <t>Проектные работы</t>
  </si>
  <si>
    <t>МДС 81-35.2004 прил.8 п.12.3</t>
  </si>
  <si>
    <t>Авторский надзор - 0,2%</t>
  </si>
  <si>
    <t>Итого по Главе 12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</si>
  <si>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</si>
  <si>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</si>
  <si>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</si>
  <si>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</si>
  <si>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Налоги и обязательные платежи</t>
  </si>
  <si>
    <t>МДС 81-35.2004 п.4.100</t>
  </si>
  <si>
    <t>НДС - 18%</t>
  </si>
  <si>
    <t>Итого Налоги</t>
  </si>
  <si>
    <t>Всего по сводному расчету</t>
  </si>
  <si>
    <t>Производство работ в зимнее время - 4% (КНС)</t>
  </si>
  <si>
    <t>МДС81-35.2004 прил 8 п.9.9</t>
  </si>
  <si>
    <t>Затраты на добровольное страхование !%</t>
  </si>
  <si>
    <t>Содержание дирекции (технического надзора) строящегося предприятия 2,14%</t>
  </si>
  <si>
    <t>Пост.Правительства РФ от 05.03.07.</t>
  </si>
  <si>
    <t>Экспертиза предпроектной и проектной документации - 33,75% от стоимости проектных и изыскательских работ</t>
  </si>
  <si>
    <t>Водоотведение по ул. Мичурина в г. Кирове Калужской области</t>
  </si>
  <si>
    <t>Составлена в ценах по состоянию на _01 05 2015 г._____________</t>
  </si>
  <si>
    <t>затраты на разминирование территории строительства в районах бывших боевых действий (23,06*9,08)</t>
  </si>
  <si>
    <t>Глава 3. Наружные сети и сооружения водоснабжения, водоотведения, теплоснабжения и газоснабжения</t>
  </si>
  <si>
    <t>Глава 4. Электроснабжение</t>
  </si>
  <si>
    <t>ЛС 1</t>
  </si>
  <si>
    <t>ЛС 2</t>
  </si>
  <si>
    <t>ЛС 3</t>
  </si>
  <si>
    <t>ЛС 4</t>
  </si>
  <si>
    <t>ЛС 5</t>
  </si>
  <si>
    <t>ЛС 6</t>
  </si>
  <si>
    <t>ЛС 7</t>
  </si>
  <si>
    <t>ЛС 8</t>
  </si>
  <si>
    <t>ЛС 9</t>
  </si>
  <si>
    <t>Ограждения КНС 1</t>
  </si>
  <si>
    <t>Ограждения КНС2</t>
  </si>
  <si>
    <t>Самотечная канализация</t>
  </si>
  <si>
    <t>Напорная канализация</t>
  </si>
  <si>
    <t>Благоустройство КНС 1</t>
  </si>
  <si>
    <t>Благоустройство КНС 2</t>
  </si>
  <si>
    <t>Электроснабжение</t>
  </si>
  <si>
    <t>Итого по Главе 3</t>
  </si>
  <si>
    <t>Глава 5. Благоустройство и озеленение территории</t>
  </si>
  <si>
    <t>Глава 6. Временные здания и сооружения</t>
  </si>
  <si>
    <t>Глава 7. Прочие работы и затраты</t>
  </si>
  <si>
    <t>Глава 8. Содержание службы заказчика. Строительный контроль</t>
  </si>
  <si>
    <t>Глава 9. Проектные и изыскательские работы</t>
  </si>
  <si>
    <t xml:space="preserve">Итого </t>
  </si>
  <si>
    <t>Составила_____________________________А.М.Пастухова</t>
  </si>
  <si>
    <t>Итого по Главе 4</t>
  </si>
  <si>
    <t>Итого по Главе 5</t>
  </si>
  <si>
    <t>Итого по Главам 1-5</t>
  </si>
  <si>
    <t>Итого по Главам 1-6</t>
  </si>
  <si>
    <t>Приложение № 1 к закупочной документации</t>
  </si>
  <si>
    <t>на_____листах</t>
  </si>
  <si>
    <t>"УТВЕРЖДАЮ"</t>
  </si>
  <si>
    <t>________________________Токарев А.В.</t>
  </si>
  <si>
    <t>Исполнительный директор ГП "Калугаоблводоканал"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</si>
</sst>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PageLayoutView="0" workbookViewId="0" topLeftCell="A1">
      <selection activeCell="I10" sqref="I10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5" customWidth="1"/>
    <col min="5" max="5" width="13.00390625" style="5" customWidth="1"/>
    <col min="6" max="6" width="13.375" style="5" customWidth="1"/>
    <col min="7" max="7" width="13.75390625" style="5" customWidth="1"/>
    <col min="8" max="8" width="15.00390625" style="5" customWidth="1"/>
    <col min="9" max="9" width="11.75390625" style="4" bestFit="1" customWidth="1"/>
    <col min="10" max="16384" width="9.125" style="4" customWidth="1"/>
  </cols>
  <sheetData>
    <row r="1" spans="1:8" s="34" customFormat="1" ht="12.75">
      <c r="A1" s="31"/>
      <c r="B1" s="32"/>
      <c r="C1" s="32"/>
      <c r="D1" s="33"/>
      <c r="E1" s="37" t="s">
        <v>81</v>
      </c>
      <c r="F1" s="37"/>
      <c r="G1" s="37"/>
      <c r="H1" s="37"/>
    </row>
    <row r="2" spans="1:8" s="34" customFormat="1" ht="12.75">
      <c r="A2" s="31"/>
      <c r="B2" s="32"/>
      <c r="C2" s="32"/>
      <c r="D2" s="33"/>
      <c r="E2" s="33"/>
      <c r="F2" s="37" t="s">
        <v>82</v>
      </c>
      <c r="G2" s="37"/>
      <c r="H2" s="37"/>
    </row>
    <row r="3" spans="1:8" s="34" customFormat="1" ht="12.75">
      <c r="A3" s="31"/>
      <c r="B3" s="32"/>
      <c r="C3" s="32"/>
      <c r="D3" s="37" t="s">
        <v>83</v>
      </c>
      <c r="E3" s="37"/>
      <c r="F3" s="37"/>
      <c r="G3" s="37"/>
      <c r="H3" s="37"/>
    </row>
    <row r="4" spans="1:8" s="34" customFormat="1" ht="12.75">
      <c r="A4" s="31"/>
      <c r="B4" s="32"/>
      <c r="C4" s="32"/>
      <c r="D4" s="37" t="s">
        <v>85</v>
      </c>
      <c r="E4" s="37"/>
      <c r="F4" s="37"/>
      <c r="G4" s="37"/>
      <c r="H4" s="37"/>
    </row>
    <row r="5" spans="1:8" s="34" customFormat="1" ht="36.75" customHeight="1">
      <c r="A5" s="31"/>
      <c r="B5" s="32"/>
      <c r="C5" s="32"/>
      <c r="D5" s="36" t="s">
        <v>84</v>
      </c>
      <c r="E5" s="36"/>
      <c r="F5" s="36"/>
      <c r="G5" s="36"/>
      <c r="H5" s="36"/>
    </row>
    <row r="6" spans="1:8" s="34" customFormat="1" ht="15.75" customHeight="1">
      <c r="A6" s="31"/>
      <c r="B6" s="32"/>
      <c r="C6" s="32"/>
      <c r="D6" s="35"/>
      <c r="E6" s="35"/>
      <c r="F6" s="35"/>
      <c r="G6" s="35"/>
      <c r="H6" s="35"/>
    </row>
    <row r="7" spans="4:8" ht="12.75">
      <c r="D7" s="6" t="s">
        <v>5</v>
      </c>
      <c r="F7" s="3"/>
      <c r="G7" s="3"/>
      <c r="H7" s="3"/>
    </row>
    <row r="8" spans="4:8" ht="12.75">
      <c r="D8" s="7"/>
      <c r="F8" s="3"/>
      <c r="G8" s="3"/>
      <c r="H8" s="3"/>
    </row>
    <row r="9" spans="3:8" ht="12.75">
      <c r="C9" s="39" t="s">
        <v>48</v>
      </c>
      <c r="D9" s="39"/>
      <c r="E9" s="39"/>
      <c r="F9" s="39"/>
      <c r="G9" s="39"/>
      <c r="H9" s="3"/>
    </row>
    <row r="10" spans="4:8" ht="12.75">
      <c r="D10" s="8" t="s">
        <v>0</v>
      </c>
      <c r="F10" s="3"/>
      <c r="G10" s="3"/>
      <c r="H10" s="3"/>
    </row>
    <row r="11" ht="12.75">
      <c r="H11" s="3"/>
    </row>
    <row r="12" spans="2:8" ht="12.75">
      <c r="B12" s="38" t="s">
        <v>49</v>
      </c>
      <c r="C12" s="38"/>
      <c r="D12" s="7"/>
      <c r="E12" s="3"/>
      <c r="F12" s="3"/>
      <c r="G12" s="3"/>
      <c r="H12" s="3"/>
    </row>
    <row r="13" spans="4:8" ht="12.75">
      <c r="D13" s="7"/>
      <c r="E13" s="3"/>
      <c r="F13" s="3"/>
      <c r="G13" s="3"/>
      <c r="H13" s="3"/>
    </row>
    <row r="14" spans="4:8" ht="12.75">
      <c r="D14" s="3"/>
      <c r="E14" s="3"/>
      <c r="F14" s="3"/>
      <c r="G14" s="3"/>
      <c r="H14" s="3"/>
    </row>
    <row r="15" spans="1:8" ht="12.75" customHeight="1">
      <c r="A15" s="44" t="s">
        <v>1</v>
      </c>
      <c r="B15" s="43" t="s">
        <v>6</v>
      </c>
      <c r="C15" s="43" t="s">
        <v>7</v>
      </c>
      <c r="D15" s="45" t="s">
        <v>9</v>
      </c>
      <c r="E15" s="45"/>
      <c r="F15" s="45"/>
      <c r="G15" s="45"/>
      <c r="H15" s="44" t="s">
        <v>10</v>
      </c>
    </row>
    <row r="16" spans="1:8" ht="12.75">
      <c r="A16" s="44"/>
      <c r="B16" s="43"/>
      <c r="C16" s="43"/>
      <c r="D16" s="44" t="s">
        <v>8</v>
      </c>
      <c r="E16" s="44" t="s">
        <v>2</v>
      </c>
      <c r="F16" s="44" t="s">
        <v>3</v>
      </c>
      <c r="G16" s="44" t="s">
        <v>4</v>
      </c>
      <c r="H16" s="44"/>
    </row>
    <row r="17" spans="1:8" ht="12.75">
      <c r="A17" s="44"/>
      <c r="B17" s="43"/>
      <c r="C17" s="43"/>
      <c r="D17" s="44"/>
      <c r="E17" s="44"/>
      <c r="F17" s="44"/>
      <c r="G17" s="44"/>
      <c r="H17" s="44"/>
    </row>
    <row r="18" spans="1:8" ht="12.75">
      <c r="A18" s="44"/>
      <c r="B18" s="43"/>
      <c r="C18" s="43"/>
      <c r="D18" s="44"/>
      <c r="E18" s="44"/>
      <c r="F18" s="44"/>
      <c r="G18" s="44"/>
      <c r="H18" s="44"/>
    </row>
    <row r="19" spans="1:8" ht="12.75">
      <c r="A19" s="9">
        <v>1</v>
      </c>
      <c r="B19" s="10">
        <v>2</v>
      </c>
      <c r="C19" s="10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</row>
    <row r="20" spans="1:8" ht="12.75">
      <c r="A20" s="40" t="s">
        <v>11</v>
      </c>
      <c r="B20" s="41"/>
      <c r="C20" s="41"/>
      <c r="D20" s="42"/>
      <c r="E20" s="42"/>
      <c r="F20" s="42"/>
      <c r="G20" s="42"/>
      <c r="H20" s="42"/>
    </row>
    <row r="21" spans="1:8" ht="38.25">
      <c r="A21" s="11">
        <v>1</v>
      </c>
      <c r="B21" s="12" t="s">
        <v>12</v>
      </c>
      <c r="C21" s="29" t="s">
        <v>50</v>
      </c>
      <c r="D21" s="13"/>
      <c r="E21" s="13"/>
      <c r="F21" s="13"/>
      <c r="G21" s="18">
        <v>209380</v>
      </c>
      <c r="H21" s="13"/>
    </row>
    <row r="22" spans="1:8" ht="12.75">
      <c r="A22" s="14"/>
      <c r="B22" s="15"/>
      <c r="C22" s="19" t="s">
        <v>13</v>
      </c>
      <c r="D22" s="20"/>
      <c r="E22" s="20"/>
      <c r="F22" s="20"/>
      <c r="G22" s="21">
        <f>G21</f>
        <v>209380</v>
      </c>
      <c r="H22" s="21">
        <f>G22</f>
        <v>209380</v>
      </c>
    </row>
    <row r="23" spans="1:8" ht="12.75">
      <c r="A23" s="40" t="s">
        <v>14</v>
      </c>
      <c r="B23" s="41"/>
      <c r="C23" s="41"/>
      <c r="D23" s="42"/>
      <c r="E23" s="42"/>
      <c r="F23" s="42"/>
      <c r="G23" s="42"/>
      <c r="H23" s="42"/>
    </row>
    <row r="24" spans="1:9" ht="12.75">
      <c r="A24" s="11">
        <v>2</v>
      </c>
      <c r="B24" s="29" t="s">
        <v>53</v>
      </c>
      <c r="C24" s="12" t="s">
        <v>15</v>
      </c>
      <c r="D24" s="17">
        <v>67553</v>
      </c>
      <c r="E24" s="17">
        <v>38302</v>
      </c>
      <c r="F24" s="17">
        <v>672807</v>
      </c>
      <c r="G24" s="18"/>
      <c r="H24" s="17">
        <f>D24+E24+F24</f>
        <v>778662</v>
      </c>
      <c r="I24" s="30"/>
    </row>
    <row r="25" spans="1:9" ht="12.75">
      <c r="A25" s="11">
        <v>3</v>
      </c>
      <c r="B25" s="29" t="s">
        <v>54</v>
      </c>
      <c r="C25" s="12" t="s">
        <v>16</v>
      </c>
      <c r="D25" s="17">
        <v>74590</v>
      </c>
      <c r="E25" s="17">
        <v>38302</v>
      </c>
      <c r="F25" s="17">
        <v>693134</v>
      </c>
      <c r="G25" s="18"/>
      <c r="H25" s="17">
        <f>D25+E25+F25</f>
        <v>806026</v>
      </c>
      <c r="I25" s="30"/>
    </row>
    <row r="26" spans="1:9" ht="12.75">
      <c r="A26" s="11">
        <v>4</v>
      </c>
      <c r="B26" s="29" t="s">
        <v>55</v>
      </c>
      <c r="C26" s="29" t="s">
        <v>62</v>
      </c>
      <c r="D26" s="17">
        <v>35368</v>
      </c>
      <c r="E26" s="18"/>
      <c r="F26" s="18"/>
      <c r="G26" s="18"/>
      <c r="H26" s="17">
        <f>D26</f>
        <v>35368</v>
      </c>
      <c r="I26" s="30"/>
    </row>
    <row r="27" spans="1:9" ht="12.75">
      <c r="A27" s="11">
        <v>5</v>
      </c>
      <c r="B27" s="29" t="s">
        <v>56</v>
      </c>
      <c r="C27" s="29" t="s">
        <v>63</v>
      </c>
      <c r="D27" s="17">
        <v>35368</v>
      </c>
      <c r="E27" s="18"/>
      <c r="F27" s="18"/>
      <c r="G27" s="18"/>
      <c r="H27" s="17">
        <f>D27</f>
        <v>35368</v>
      </c>
      <c r="I27" s="30"/>
    </row>
    <row r="28" spans="1:9" ht="12.75">
      <c r="A28" s="14"/>
      <c r="B28" s="15"/>
      <c r="C28" s="19" t="s">
        <v>17</v>
      </c>
      <c r="D28" s="22">
        <f>D24+D25+D26+D27</f>
        <v>212879</v>
      </c>
      <c r="E28" s="22">
        <f>E24+E25</f>
        <v>76604</v>
      </c>
      <c r="F28" s="22">
        <f>F24+F25</f>
        <v>1365941</v>
      </c>
      <c r="G28" s="21"/>
      <c r="H28" s="22">
        <f>D28+E28+F28</f>
        <v>1655424</v>
      </c>
      <c r="I28" s="30"/>
    </row>
    <row r="29" spans="1:8" ht="12.75">
      <c r="A29" s="40" t="s">
        <v>51</v>
      </c>
      <c r="B29" s="41"/>
      <c r="C29" s="41"/>
      <c r="D29" s="42"/>
      <c r="E29" s="42"/>
      <c r="F29" s="42"/>
      <c r="G29" s="42"/>
      <c r="H29" s="42"/>
    </row>
    <row r="30" spans="1:8" ht="12.75">
      <c r="A30" s="11">
        <v>6</v>
      </c>
      <c r="B30" s="29" t="s">
        <v>57</v>
      </c>
      <c r="C30" s="12" t="s">
        <v>18</v>
      </c>
      <c r="D30" s="17">
        <v>105879</v>
      </c>
      <c r="E30" s="18"/>
      <c r="F30" s="18"/>
      <c r="G30" s="18"/>
      <c r="H30" s="17">
        <f>D30</f>
        <v>105879</v>
      </c>
    </row>
    <row r="31" spans="1:8" ht="12.75">
      <c r="A31" s="11">
        <v>7</v>
      </c>
      <c r="B31" s="29" t="s">
        <v>58</v>
      </c>
      <c r="C31" s="29" t="s">
        <v>65</v>
      </c>
      <c r="D31" s="17">
        <v>1085767</v>
      </c>
      <c r="E31" s="18"/>
      <c r="F31" s="18"/>
      <c r="G31" s="18"/>
      <c r="H31" s="17">
        <f>D31</f>
        <v>1085767</v>
      </c>
    </row>
    <row r="32" spans="1:8" ht="12.75">
      <c r="A32" s="11">
        <v>8</v>
      </c>
      <c r="B32" s="29" t="s">
        <v>59</v>
      </c>
      <c r="C32" s="29" t="s">
        <v>64</v>
      </c>
      <c r="D32" s="17">
        <v>2349849</v>
      </c>
      <c r="E32" s="18"/>
      <c r="F32" s="18"/>
      <c r="G32" s="18"/>
      <c r="H32" s="17">
        <f>D32</f>
        <v>2349849</v>
      </c>
    </row>
    <row r="33" spans="1:8" ht="12.75">
      <c r="A33" s="14"/>
      <c r="B33" s="15"/>
      <c r="C33" s="19" t="s">
        <v>69</v>
      </c>
      <c r="D33" s="22">
        <f>D30+D31+D32</f>
        <v>3541495</v>
      </c>
      <c r="E33" s="21"/>
      <c r="F33" s="21"/>
      <c r="G33" s="21"/>
      <c r="H33" s="22">
        <f>H30+H31+H32</f>
        <v>3541495</v>
      </c>
    </row>
    <row r="34" spans="1:8" ht="12.75">
      <c r="A34" s="40" t="s">
        <v>52</v>
      </c>
      <c r="B34" s="41"/>
      <c r="C34" s="41"/>
      <c r="D34" s="42"/>
      <c r="E34" s="42"/>
      <c r="F34" s="42"/>
      <c r="G34" s="42"/>
      <c r="H34" s="42"/>
    </row>
    <row r="35" spans="1:8" ht="12.75">
      <c r="A35" s="11">
        <v>7</v>
      </c>
      <c r="B35" s="29" t="s">
        <v>60</v>
      </c>
      <c r="C35" s="29" t="s">
        <v>68</v>
      </c>
      <c r="D35" s="17">
        <v>24322</v>
      </c>
      <c r="E35" s="18">
        <v>69128</v>
      </c>
      <c r="F35" s="18">
        <v>11532</v>
      </c>
      <c r="G35" s="18"/>
      <c r="H35" s="17">
        <f>D35+E35+F35</f>
        <v>104982</v>
      </c>
    </row>
    <row r="36" spans="1:8" ht="12.75">
      <c r="A36" s="14"/>
      <c r="B36" s="15"/>
      <c r="C36" s="19" t="s">
        <v>77</v>
      </c>
      <c r="D36" s="22">
        <v>24322</v>
      </c>
      <c r="E36" s="21">
        <v>69128</v>
      </c>
      <c r="F36" s="21">
        <v>11532</v>
      </c>
      <c r="G36" s="21"/>
      <c r="H36" s="22">
        <f>D36+E36+F36</f>
        <v>104982</v>
      </c>
    </row>
    <row r="37" spans="1:8" ht="12.75">
      <c r="A37" s="40" t="s">
        <v>70</v>
      </c>
      <c r="B37" s="41"/>
      <c r="C37" s="41"/>
      <c r="D37" s="42"/>
      <c r="E37" s="42"/>
      <c r="F37" s="42"/>
      <c r="G37" s="42"/>
      <c r="H37" s="42"/>
    </row>
    <row r="38" spans="1:8" ht="12.75">
      <c r="A38" s="11">
        <v>8</v>
      </c>
      <c r="B38" s="29" t="s">
        <v>60</v>
      </c>
      <c r="C38" s="29" t="s">
        <v>66</v>
      </c>
      <c r="D38" s="17">
        <v>49767</v>
      </c>
      <c r="E38" s="18"/>
      <c r="F38" s="18"/>
      <c r="G38" s="18"/>
      <c r="H38" s="17">
        <f>D38</f>
        <v>49767</v>
      </c>
    </row>
    <row r="39" spans="1:8" ht="12.75">
      <c r="A39" s="11">
        <v>9</v>
      </c>
      <c r="B39" s="29" t="s">
        <v>61</v>
      </c>
      <c r="C39" s="29" t="s">
        <v>67</v>
      </c>
      <c r="D39" s="17">
        <v>34557</v>
      </c>
      <c r="E39" s="18"/>
      <c r="F39" s="18"/>
      <c r="G39" s="18"/>
      <c r="H39" s="17">
        <f>D39</f>
        <v>34557</v>
      </c>
    </row>
    <row r="40" spans="1:8" ht="12.75">
      <c r="A40" s="14"/>
      <c r="B40" s="15"/>
      <c r="C40" s="19" t="s">
        <v>78</v>
      </c>
      <c r="D40" s="22">
        <f>D38+D39</f>
        <v>84324</v>
      </c>
      <c r="E40" s="21"/>
      <c r="F40" s="21"/>
      <c r="G40" s="21"/>
      <c r="H40" s="22">
        <f>D40</f>
        <v>84324</v>
      </c>
    </row>
    <row r="41" spans="1:8" ht="12.75">
      <c r="A41" s="14"/>
      <c r="B41" s="15"/>
      <c r="C41" s="19" t="s">
        <v>79</v>
      </c>
      <c r="D41" s="22">
        <f>D28+D33+D36+D40</f>
        <v>3863020</v>
      </c>
      <c r="E41" s="22">
        <f>E28+E36</f>
        <v>145732</v>
      </c>
      <c r="F41" s="22">
        <f>F28+F36</f>
        <v>1377473</v>
      </c>
      <c r="G41" s="21">
        <f>G22</f>
        <v>209380</v>
      </c>
      <c r="H41" s="22">
        <f>H22+H28+H33+H36+H40</f>
        <v>5595605</v>
      </c>
    </row>
    <row r="42" spans="1:8" ht="12.75">
      <c r="A42" s="40" t="s">
        <v>71</v>
      </c>
      <c r="B42" s="41"/>
      <c r="C42" s="41"/>
      <c r="D42" s="42"/>
      <c r="E42" s="42"/>
      <c r="F42" s="42"/>
      <c r="G42" s="42"/>
      <c r="H42" s="42"/>
    </row>
    <row r="43" spans="1:8" ht="25.5">
      <c r="A43" s="11">
        <v>10</v>
      </c>
      <c r="B43" s="12" t="s">
        <v>22</v>
      </c>
      <c r="C43" s="24" t="s">
        <v>23</v>
      </c>
      <c r="D43" s="17">
        <f>D41*0.0192</f>
        <v>74169.984</v>
      </c>
      <c r="E43" s="17">
        <f>E41*0.0192</f>
        <v>2798.0543999999995</v>
      </c>
      <c r="F43" s="18"/>
      <c r="G43" s="18"/>
      <c r="H43" s="17">
        <f>D43+E43</f>
        <v>76968.03839999999</v>
      </c>
    </row>
    <row r="44" spans="1:8" ht="12.75">
      <c r="A44" s="14"/>
      <c r="B44" s="15"/>
      <c r="C44" s="25" t="s">
        <v>19</v>
      </c>
      <c r="D44" s="22">
        <f>D43</f>
        <v>74169.984</v>
      </c>
      <c r="E44" s="22">
        <f>E43</f>
        <v>2798.0543999999995</v>
      </c>
      <c r="F44" s="21"/>
      <c r="G44" s="21"/>
      <c r="H44" s="22">
        <f>H43</f>
        <v>76968.03839999999</v>
      </c>
    </row>
    <row r="45" spans="1:8" ht="12.75">
      <c r="A45" s="14"/>
      <c r="B45" s="15"/>
      <c r="C45" s="25" t="s">
        <v>80</v>
      </c>
      <c r="D45" s="22">
        <f>D41+D44</f>
        <v>3937189.984</v>
      </c>
      <c r="E45" s="22">
        <f>E41+E44</f>
        <v>148530.0544</v>
      </c>
      <c r="F45" s="22">
        <f>F41</f>
        <v>1377473</v>
      </c>
      <c r="G45" s="21">
        <f>G41</f>
        <v>209380</v>
      </c>
      <c r="H45" s="22">
        <f>D45+E45+F45+G45</f>
        <v>5672573.0384</v>
      </c>
    </row>
    <row r="46" spans="1:8" ht="12.75">
      <c r="A46" s="40" t="s">
        <v>72</v>
      </c>
      <c r="B46" s="41"/>
      <c r="C46" s="41"/>
      <c r="D46" s="42"/>
      <c r="E46" s="42"/>
      <c r="F46" s="42"/>
      <c r="G46" s="42"/>
      <c r="H46" s="42"/>
    </row>
    <row r="47" spans="1:8" ht="25.5">
      <c r="A47" s="11">
        <v>11</v>
      </c>
      <c r="B47" s="12" t="s">
        <v>25</v>
      </c>
      <c r="C47" s="12" t="s">
        <v>26</v>
      </c>
      <c r="D47" s="17"/>
      <c r="E47" s="17"/>
      <c r="F47" s="18"/>
      <c r="G47" s="18"/>
      <c r="H47" s="17"/>
    </row>
    <row r="48" spans="1:8" ht="25.5">
      <c r="A48" s="11">
        <v>12</v>
      </c>
      <c r="B48" s="12" t="s">
        <v>25</v>
      </c>
      <c r="C48" s="12" t="s">
        <v>42</v>
      </c>
      <c r="D48" s="17"/>
      <c r="E48" s="17"/>
      <c r="F48" s="18"/>
      <c r="G48" s="18"/>
      <c r="H48" s="17"/>
    </row>
    <row r="49" spans="1:8" ht="25.5">
      <c r="A49" s="11">
        <v>13</v>
      </c>
      <c r="B49" s="12" t="s">
        <v>43</v>
      </c>
      <c r="C49" s="12" t="s">
        <v>44</v>
      </c>
      <c r="D49" s="17"/>
      <c r="E49" s="17"/>
      <c r="F49" s="18"/>
      <c r="G49" s="18">
        <f>(D45+E45)*0.01</f>
        <v>40857.200384</v>
      </c>
      <c r="H49" s="17"/>
    </row>
    <row r="50" spans="1:8" ht="12.75">
      <c r="A50" s="14"/>
      <c r="B50" s="15"/>
      <c r="C50" s="19" t="s">
        <v>20</v>
      </c>
      <c r="D50" s="22">
        <f>D47+D48</f>
        <v>0</v>
      </c>
      <c r="E50" s="22">
        <f>E48</f>
        <v>0</v>
      </c>
      <c r="F50" s="21"/>
      <c r="G50" s="21">
        <f>G49</f>
        <v>40857.200384</v>
      </c>
      <c r="H50" s="22">
        <f>D50+E50+G50</f>
        <v>40857.200384</v>
      </c>
    </row>
    <row r="51" spans="1:8" ht="12.75">
      <c r="A51" s="14"/>
      <c r="B51" s="15"/>
      <c r="C51" s="19" t="s">
        <v>21</v>
      </c>
      <c r="D51" s="22">
        <f>D45+D50</f>
        <v>3937189.984</v>
      </c>
      <c r="E51" s="22">
        <f>E45+E50</f>
        <v>148530.0544</v>
      </c>
      <c r="F51" s="22">
        <f>F45</f>
        <v>1377473</v>
      </c>
      <c r="G51" s="21">
        <f>G45+G50</f>
        <v>250237.200384</v>
      </c>
      <c r="H51" s="22">
        <f>H45+H50</f>
        <v>5713430.238784</v>
      </c>
    </row>
    <row r="52" spans="1:8" ht="12.75">
      <c r="A52" s="40" t="s">
        <v>73</v>
      </c>
      <c r="B52" s="41"/>
      <c r="C52" s="41"/>
      <c r="D52" s="42"/>
      <c r="E52" s="42"/>
      <c r="F52" s="42"/>
      <c r="G52" s="42"/>
      <c r="H52" s="42"/>
    </row>
    <row r="53" spans="1:8" ht="25.5">
      <c r="A53" s="11">
        <v>14</v>
      </c>
      <c r="B53" s="12" t="s">
        <v>27</v>
      </c>
      <c r="C53" s="12" t="s">
        <v>45</v>
      </c>
      <c r="D53" s="16"/>
      <c r="E53" s="16"/>
      <c r="F53" s="13"/>
      <c r="G53" s="18"/>
      <c r="H53" s="17"/>
    </row>
    <row r="54" spans="1:8" ht="12.75">
      <c r="A54" s="14"/>
      <c r="B54" s="15"/>
      <c r="C54" s="19" t="s">
        <v>24</v>
      </c>
      <c r="D54" s="23"/>
      <c r="E54" s="23"/>
      <c r="F54" s="20"/>
      <c r="G54" s="21"/>
      <c r="H54" s="22"/>
    </row>
    <row r="55" spans="1:8" ht="12.75">
      <c r="A55" s="40" t="s">
        <v>74</v>
      </c>
      <c r="B55" s="41"/>
      <c r="C55" s="41"/>
      <c r="D55" s="42"/>
      <c r="E55" s="42"/>
      <c r="F55" s="42"/>
      <c r="G55" s="42"/>
      <c r="H55" s="42"/>
    </row>
    <row r="56" spans="1:8" ht="25.5">
      <c r="A56" s="11">
        <v>15</v>
      </c>
      <c r="B56" s="12" t="s">
        <v>28</v>
      </c>
      <c r="C56" s="12" t="s">
        <v>29</v>
      </c>
      <c r="D56" s="13"/>
      <c r="E56" s="13"/>
      <c r="F56" s="13"/>
      <c r="G56" s="18"/>
      <c r="H56" s="18"/>
    </row>
    <row r="57" spans="1:8" ht="25.5">
      <c r="A57" s="11">
        <v>16</v>
      </c>
      <c r="B57" s="12" t="s">
        <v>30</v>
      </c>
      <c r="C57" s="12" t="s">
        <v>31</v>
      </c>
      <c r="D57" s="13"/>
      <c r="E57" s="13"/>
      <c r="F57" s="13"/>
      <c r="G57" s="17"/>
      <c r="H57" s="17"/>
    </row>
    <row r="58" spans="1:8" ht="38.25">
      <c r="A58" s="11">
        <v>17</v>
      </c>
      <c r="B58" s="12" t="s">
        <v>46</v>
      </c>
      <c r="C58" s="12" t="s">
        <v>47</v>
      </c>
      <c r="D58" s="13"/>
      <c r="E58" s="13"/>
      <c r="F58" s="13"/>
      <c r="G58" s="17"/>
      <c r="H58" s="17"/>
    </row>
    <row r="59" spans="1:8" ht="12.75">
      <c r="A59" s="14"/>
      <c r="B59" s="15"/>
      <c r="C59" s="12" t="s">
        <v>32</v>
      </c>
      <c r="D59" s="20"/>
      <c r="E59" s="20"/>
      <c r="F59" s="20"/>
      <c r="G59" s="21"/>
      <c r="H59" s="21"/>
    </row>
    <row r="60" spans="1:8" ht="12.75">
      <c r="A60" s="14"/>
      <c r="B60" s="15"/>
      <c r="C60" s="12" t="s">
        <v>33</v>
      </c>
      <c r="D60" s="22">
        <f>D51</f>
        <v>3937189.984</v>
      </c>
      <c r="E60" s="22">
        <f>E51</f>
        <v>148530.0544</v>
      </c>
      <c r="F60" s="22">
        <f>F51</f>
        <v>1377473</v>
      </c>
      <c r="G60" s="21">
        <f>G51+G54+G59</f>
        <v>250237.200384</v>
      </c>
      <c r="H60" s="21">
        <f>H51+H54+H59</f>
        <v>5713430.238784</v>
      </c>
    </row>
    <row r="61" spans="1:8" ht="12.75">
      <c r="A61" s="40" t="s">
        <v>34</v>
      </c>
      <c r="B61" s="41"/>
      <c r="C61" s="41"/>
      <c r="D61" s="42"/>
      <c r="E61" s="42"/>
      <c r="F61" s="42"/>
      <c r="G61" s="42"/>
      <c r="H61" s="42"/>
    </row>
    <row r="62" spans="1:8" ht="25.5">
      <c r="A62" s="11">
        <v>18</v>
      </c>
      <c r="B62" s="12" t="s">
        <v>35</v>
      </c>
      <c r="C62" s="12" t="s">
        <v>36</v>
      </c>
      <c r="D62" s="17">
        <f>D60*0.02</f>
        <v>78743.79968000001</v>
      </c>
      <c r="E62" s="17">
        <f>E60*0.02</f>
        <v>2970.601088</v>
      </c>
      <c r="F62" s="17">
        <f>F60*0.02</f>
        <v>27549.46</v>
      </c>
      <c r="G62" s="17">
        <f>G60*0.02</f>
        <v>5004.74400768</v>
      </c>
      <c r="H62" s="17">
        <f>D62+E62+F62+G62</f>
        <v>114268.60477568001</v>
      </c>
    </row>
    <row r="63" spans="1:8" ht="12.75">
      <c r="A63" s="14"/>
      <c r="B63" s="15"/>
      <c r="C63" s="19" t="s">
        <v>75</v>
      </c>
      <c r="D63" s="22">
        <f>D60+D62</f>
        <v>4015933.7836800003</v>
      </c>
      <c r="E63" s="22">
        <f>E60+E62</f>
        <v>151500.655488</v>
      </c>
      <c r="F63" s="22">
        <f>F60+F62</f>
        <v>1405022.46</v>
      </c>
      <c r="G63" s="21">
        <f>G60+G62</f>
        <v>255241.94439168</v>
      </c>
      <c r="H63" s="21">
        <f>D63+E63+F63+G63</f>
        <v>5827698.84355968</v>
      </c>
    </row>
    <row r="64" spans="1:8" ht="12.75">
      <c r="A64" s="40" t="s">
        <v>37</v>
      </c>
      <c r="B64" s="41"/>
      <c r="C64" s="41"/>
      <c r="D64" s="42"/>
      <c r="E64" s="42"/>
      <c r="F64" s="42"/>
      <c r="G64" s="42"/>
      <c r="H64" s="42"/>
    </row>
    <row r="65" spans="1:8" ht="25.5">
      <c r="A65" s="11">
        <v>19</v>
      </c>
      <c r="B65" s="12" t="s">
        <v>38</v>
      </c>
      <c r="C65" s="12" t="s">
        <v>39</v>
      </c>
      <c r="D65" s="17">
        <f>D63*0.18</f>
        <v>722868.0810624</v>
      </c>
      <c r="E65" s="17">
        <f>E63*0.18</f>
        <v>27270.117987839996</v>
      </c>
      <c r="F65" s="17">
        <f>F63*0.18</f>
        <v>252904.0428</v>
      </c>
      <c r="G65" s="17">
        <f>G63*0.18</f>
        <v>45943.5499905024</v>
      </c>
      <c r="H65" s="17">
        <f>D65+E65+F65+G65</f>
        <v>1048985.7918407423</v>
      </c>
    </row>
    <row r="66" spans="1:8" ht="12.75">
      <c r="A66" s="14"/>
      <c r="B66" s="15"/>
      <c r="C66" s="12" t="s">
        <v>40</v>
      </c>
      <c r="D66" s="22">
        <f>D65</f>
        <v>722868.0810624</v>
      </c>
      <c r="E66" s="22">
        <f>E65</f>
        <v>27270.117987839996</v>
      </c>
      <c r="F66" s="22">
        <f>F65</f>
        <v>252904.0428</v>
      </c>
      <c r="G66" s="21">
        <f>G65</f>
        <v>45943.5499905024</v>
      </c>
      <c r="H66" s="21">
        <f>H65</f>
        <v>1048985.7918407423</v>
      </c>
    </row>
    <row r="67" spans="1:8" ht="12.75">
      <c r="A67" s="14"/>
      <c r="B67" s="15"/>
      <c r="C67" s="26" t="s">
        <v>41</v>
      </c>
      <c r="D67" s="27">
        <f>D63+D66</f>
        <v>4738801.8647424</v>
      </c>
      <c r="E67" s="27">
        <f>E63+E66</f>
        <v>178770.77347584</v>
      </c>
      <c r="F67" s="27">
        <f>F63+F66</f>
        <v>1657926.5028</v>
      </c>
      <c r="G67" s="28">
        <f>G63</f>
        <v>255241.94439168</v>
      </c>
      <c r="H67" s="28">
        <f>D67+E67+F67+G67</f>
        <v>6830741.08540992</v>
      </c>
    </row>
    <row r="71" spans="3:6" ht="12.75">
      <c r="C71" s="38" t="s">
        <v>76</v>
      </c>
      <c r="D71" s="38"/>
      <c r="E71" s="38"/>
      <c r="F71" s="38"/>
    </row>
  </sheetData>
  <sheetProtection/>
  <mergeCells count="28">
    <mergeCell ref="A29:H29"/>
    <mergeCell ref="A37:H37"/>
    <mergeCell ref="A42:H42"/>
    <mergeCell ref="A46:H46"/>
    <mergeCell ref="H15:H18"/>
    <mergeCell ref="A15:A18"/>
    <mergeCell ref="B15:B18"/>
    <mergeCell ref="C71:F71"/>
    <mergeCell ref="C9:G9"/>
    <mergeCell ref="A34:H34"/>
    <mergeCell ref="C15:C18"/>
    <mergeCell ref="D16:D18"/>
    <mergeCell ref="D15:G15"/>
    <mergeCell ref="E16:E18"/>
    <mergeCell ref="F16:F18"/>
    <mergeCell ref="G16:G18"/>
    <mergeCell ref="A52:H52"/>
    <mergeCell ref="A55:H55"/>
    <mergeCell ref="A61:H61"/>
    <mergeCell ref="A64:H64"/>
    <mergeCell ref="B12:C12"/>
    <mergeCell ref="A20:H20"/>
    <mergeCell ref="A23:H23"/>
    <mergeCell ref="D5:H5"/>
    <mergeCell ref="E1:H1"/>
    <mergeCell ref="F2:H2"/>
    <mergeCell ref="D3:H3"/>
    <mergeCell ref="D4:H4"/>
  </mergeCells>
  <printOptions/>
  <pageMargins left="0.7874015748031497" right="0.3937007874015748" top="0.2362204724409449" bottom="0.2755905511811024" header="0" footer="0"/>
  <pageSetup fitToHeight="10000" fitToWidth="1" horizontalDpi="600" verticalDpi="600" orientation="landscape" paperSize="9" scale="98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/>
  <cp:lastModifiedBy>e.plahova</cp:lastModifiedBy>
  <cp:lastPrinted>2015-07-24T11:06:20Z</cp:lastPrinted>
  <dcterms:created xsi:type="dcterms:W3CDTF">2002-03-25T05:35:56Z</dcterms:created>
  <dcterms:modified xsi:type="dcterms:W3CDTF">2015-08-05T14:26:37Z</dcterms:modified>
  <cp:category/>
  <cp:version/>
  <cp:contentType/>
  <cp:contentStatus/>
</cp:coreProperties>
</file>