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9525" windowHeight="4380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<sst xmlns="http://schemas.openxmlformats.org/spreadsheetml/2006/main" count="70" uniqueCount="65">
  <si>
    <t xml:space="preserve">НДС </t>
  </si>
  <si>
    <t>Вид работ</t>
  </si>
  <si>
    <t>Ном. позиц.</t>
  </si>
  <si>
    <t>Ед. измер.</t>
  </si>
  <si>
    <t>Кат. слож.</t>
  </si>
  <si>
    <t>Всего (руб.)</t>
  </si>
  <si>
    <t>%</t>
  </si>
  <si>
    <t>Составление технического отчета</t>
  </si>
  <si>
    <t xml:space="preserve">на инженерно - гидрометеорологические изыскания
</t>
  </si>
  <si>
    <t>Нормативный акт СБЦ-2000г.</t>
  </si>
  <si>
    <t>Коэффициент</t>
  </si>
  <si>
    <t>Стоим. единицы объёма (руб.)</t>
  </si>
  <si>
    <t>Объем работ</t>
  </si>
  <si>
    <t xml:space="preserve">Составление  морфометрического профиля </t>
  </si>
  <si>
    <t>1 дм</t>
  </si>
  <si>
    <t>т. 39, п. 1</t>
  </si>
  <si>
    <t>Составление продольного профиля реки в масштабе 1: 50 000</t>
  </si>
  <si>
    <t xml:space="preserve">1км </t>
  </si>
  <si>
    <t>т.40, п.3</t>
  </si>
  <si>
    <t>Итого по п.п.1,2</t>
  </si>
  <si>
    <t>Составление схемы гидрометеорологическогой изученности бассейна реки</t>
  </si>
  <si>
    <t>1 схема</t>
  </si>
  <si>
    <t>Построение кривой расходов гидравлическим методом</t>
  </si>
  <si>
    <t>1 график</t>
  </si>
  <si>
    <t>т. 55, п.1</t>
  </si>
  <si>
    <t>Вычисление параметров распределения отдельных характеристик стока и величин различной обеспеченности</t>
  </si>
  <si>
    <t>1 расчет</t>
  </si>
  <si>
    <t>Определение площади водосбора</t>
  </si>
  <si>
    <r>
      <t>дм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2"/>
      </rPr>
      <t xml:space="preserve"> </t>
    </r>
  </si>
  <si>
    <t>т. 55, п.9</t>
  </si>
  <si>
    <t>Определение минимального расхода воды при отсутствии данных наблюдений</t>
  </si>
  <si>
    <t>т. 56, п.3</t>
  </si>
  <si>
    <t>Выбор аналога при отсутствии данных наблюдений в исследуемом створе</t>
  </si>
  <si>
    <t>Внутригодовое распределение стока</t>
  </si>
  <si>
    <t>1 годоствор</t>
  </si>
  <si>
    <t>т. 56, п.24</t>
  </si>
  <si>
    <t>Итого по п.п. 3-9</t>
  </si>
  <si>
    <t>1 отчет</t>
  </si>
  <si>
    <t>1 записка</t>
  </si>
  <si>
    <t>Итого по п.п. 10-12</t>
  </si>
  <si>
    <t>ВСЕГО В ЦЕНАХ 1991г.:</t>
  </si>
  <si>
    <t>п.п. 2, 11</t>
  </si>
  <si>
    <t>ВСЕГО ПО СМЕТЕ:</t>
  </si>
  <si>
    <t xml:space="preserve">Стоимость с индексом цен по состоянию на I квартал 2016г. </t>
  </si>
  <si>
    <t>т.69 п.2</t>
  </si>
  <si>
    <t xml:space="preserve">Составление климатической характеристики </t>
  </si>
  <si>
    <t>т.51, п.4</t>
  </si>
  <si>
    <t>т.56 п.13</t>
  </si>
  <si>
    <t>т. 56, п.17</t>
  </si>
  <si>
    <t>т.62.п.3</t>
  </si>
  <si>
    <t>Наименование объекта:</t>
  </si>
  <si>
    <t>Назначение работ:</t>
  </si>
  <si>
    <t>Заказчик:</t>
  </si>
  <si>
    <t>Исполнитель:</t>
  </si>
  <si>
    <t>Инженерно-гидрометеорологические изыскания для проектирования</t>
  </si>
  <si>
    <t>СОГЛАСОВАНО</t>
  </si>
  <si>
    <t>УТВЕРЖДЕНО</t>
  </si>
  <si>
    <t>_______________________</t>
  </si>
  <si>
    <t>И.о. генерального директора</t>
  </si>
  <si>
    <t>ГП "Калугаоблводоканал"</t>
  </si>
  <si>
    <t>______________ А.В.Грошев</t>
  </si>
  <si>
    <t>"___"_____________ 2016</t>
  </si>
  <si>
    <t>СМЕТА №5</t>
  </si>
  <si>
    <t>«Реконструкция комплекса очистных сооружений канализации д.Цеповая Сухиничского района Калужской области, в т.ч. объектов: площадки иловой, котельной, коллектора сбросного канализационных очистных сооружений».</t>
  </si>
  <si>
    <t>Составил:____________Миронова Е.А.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</si>
</sst>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0.000"/>
    <numFmt numFmtId="175" formatCode="0.0000"/>
    <numFmt numFmtId="176" formatCode="0.000%"/>
  </numFmts>
  <fonts count="47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9"/>
      <name val="Arial Cyr"/>
      <family val="0"/>
    </font>
    <font>
      <b/>
      <u val="single"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/>
    </xf>
    <xf numFmtId="2" fontId="3" fillId="0" borderId="14" xfId="0" applyNumberFormat="1" applyFont="1" applyBorder="1" applyAlignment="1">
      <alignment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2" fontId="2" fillId="0" borderId="17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4" fillId="0" borderId="17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40" zoomScaleNormal="140" zoomScaleSheetLayoutView="110" zoomScalePageLayoutView="0" workbookViewId="0" topLeftCell="A29">
      <selection activeCell="G45" sqref="G45"/>
    </sheetView>
  </sheetViews>
  <sheetFormatPr defaultColWidth="9.00390625" defaultRowHeight="12.75"/>
  <cols>
    <col min="1" max="1" width="4.75390625" style="0" customWidth="1"/>
    <col min="2" max="2" width="40.375" style="0" customWidth="1"/>
    <col min="3" max="3" width="5.625" style="0" customWidth="1"/>
    <col min="4" max="4" width="4.875" style="0" customWidth="1"/>
    <col min="5" max="5" width="7.375" style="0" customWidth="1"/>
    <col min="6" max="6" width="6.125" style="0" customWidth="1"/>
    <col min="7" max="7" width="7.875" style="3" customWidth="1"/>
    <col min="8" max="8" width="8.875" style="4" customWidth="1"/>
    <col min="9" max="9" width="14.125" style="0" customWidth="1"/>
    <col min="10" max="10" width="9.25390625" style="0" bestFit="1" customWidth="1"/>
  </cols>
  <sheetData>
    <row r="1" spans="1:10" ht="42" customHeight="1" hidden="1">
      <c r="A1" s="62"/>
      <c r="B1" s="62"/>
      <c r="C1" s="62"/>
      <c r="D1" s="62"/>
      <c r="E1" s="62"/>
      <c r="F1" s="62"/>
      <c r="G1" s="62"/>
      <c r="H1" s="62"/>
      <c r="I1" s="62"/>
      <c r="J1" s="2"/>
    </row>
    <row r="2" spans="1:9" ht="12.75" customHeight="1">
      <c r="A2" s="5"/>
      <c r="B2" s="6"/>
      <c r="C2" s="6"/>
      <c r="D2" s="6"/>
      <c r="E2" s="7"/>
      <c r="F2" s="7"/>
      <c r="G2" s="8"/>
      <c r="H2" s="9"/>
      <c r="I2" s="1"/>
    </row>
    <row r="3" spans="1:10" ht="15.75" customHeight="1">
      <c r="A3" s="53"/>
      <c r="B3" s="54" t="s">
        <v>55</v>
      </c>
      <c r="C3" s="55"/>
      <c r="D3" s="55"/>
      <c r="E3" s="55"/>
      <c r="F3" s="55"/>
      <c r="G3" s="55"/>
      <c r="H3" s="66" t="s">
        <v>56</v>
      </c>
      <c r="I3" s="66"/>
      <c r="J3" s="2"/>
    </row>
    <row r="4" spans="1:10" ht="13.5" customHeight="1">
      <c r="A4" s="53"/>
      <c r="B4" s="56" t="s">
        <v>57</v>
      </c>
      <c r="C4" s="55"/>
      <c r="D4" s="55"/>
      <c r="E4" s="55"/>
      <c r="F4" s="55"/>
      <c r="G4" s="55"/>
      <c r="H4" s="57" t="s">
        <v>58</v>
      </c>
      <c r="I4" s="57"/>
      <c r="J4" s="2"/>
    </row>
    <row r="5" spans="1:10" ht="15" customHeight="1">
      <c r="A5" s="53"/>
      <c r="B5" s="56" t="s">
        <v>57</v>
      </c>
      <c r="C5" s="55"/>
      <c r="D5" s="55"/>
      <c r="E5" s="55"/>
      <c r="F5" s="55"/>
      <c r="G5" s="55"/>
      <c r="H5" s="57" t="s">
        <v>59</v>
      </c>
      <c r="I5" s="57"/>
      <c r="J5" s="2"/>
    </row>
    <row r="6" spans="1:10" ht="15" customHeight="1">
      <c r="A6" s="53"/>
      <c r="B6" s="56" t="s">
        <v>57</v>
      </c>
      <c r="C6" s="55"/>
      <c r="D6" s="55"/>
      <c r="E6" s="55"/>
      <c r="F6" s="55"/>
      <c r="G6" s="55"/>
      <c r="H6" s="57" t="s">
        <v>60</v>
      </c>
      <c r="I6" s="57"/>
      <c r="J6" s="2"/>
    </row>
    <row r="7" spans="1:9" ht="12.75" customHeight="1">
      <c r="A7" s="53"/>
      <c r="B7" s="56" t="s">
        <v>61</v>
      </c>
      <c r="C7" s="6"/>
      <c r="D7" s="6"/>
      <c r="E7" s="7"/>
      <c r="F7" s="7"/>
      <c r="G7" s="8"/>
      <c r="H7" s="57" t="s">
        <v>61</v>
      </c>
      <c r="I7" s="57"/>
    </row>
    <row r="8" spans="1:9" ht="12.75">
      <c r="A8" s="61"/>
      <c r="B8" s="61"/>
      <c r="C8" s="61"/>
      <c r="D8" s="61"/>
      <c r="E8" s="61"/>
      <c r="F8" s="61"/>
      <c r="G8" s="61"/>
      <c r="H8" s="61"/>
      <c r="I8" s="61"/>
    </row>
    <row r="9" spans="1:9" ht="12.75">
      <c r="A9" s="61"/>
      <c r="B9" s="61"/>
      <c r="C9" s="61"/>
      <c r="D9" s="61"/>
      <c r="E9" s="61"/>
      <c r="F9" s="61"/>
      <c r="G9" s="61"/>
      <c r="H9" s="61"/>
      <c r="I9" s="61"/>
    </row>
    <row r="10" spans="1:9" ht="11.25" customHeight="1">
      <c r="A10" s="11"/>
      <c r="B10" s="63" t="s">
        <v>62</v>
      </c>
      <c r="C10" s="64"/>
      <c r="D10" s="64"/>
      <c r="E10" s="64"/>
      <c r="F10" s="64"/>
      <c r="G10" s="64"/>
      <c r="H10" s="64"/>
      <c r="I10" s="12"/>
    </row>
    <row r="11" spans="1:10" ht="12.75">
      <c r="A11" s="11"/>
      <c r="B11" s="65" t="s">
        <v>8</v>
      </c>
      <c r="C11" s="65"/>
      <c r="D11" s="65"/>
      <c r="E11" s="65"/>
      <c r="F11" s="65"/>
      <c r="G11" s="65"/>
      <c r="H11" s="65"/>
      <c r="I11" s="9"/>
      <c r="J11" s="2"/>
    </row>
    <row r="12" spans="1:10" ht="64.5" customHeight="1">
      <c r="A12" s="11"/>
      <c r="B12" s="52" t="s">
        <v>50</v>
      </c>
      <c r="C12" s="58" t="s">
        <v>63</v>
      </c>
      <c r="D12" s="58"/>
      <c r="E12" s="58"/>
      <c r="F12" s="58"/>
      <c r="G12" s="58"/>
      <c r="H12" s="58"/>
      <c r="I12" s="58"/>
      <c r="J12" s="2"/>
    </row>
    <row r="13" spans="1:10" ht="27" customHeight="1">
      <c r="A13" s="11"/>
      <c r="B13" s="52" t="s">
        <v>51</v>
      </c>
      <c r="C13" s="58" t="s">
        <v>54</v>
      </c>
      <c r="D13" s="58"/>
      <c r="E13" s="58"/>
      <c r="F13" s="58"/>
      <c r="G13" s="58"/>
      <c r="H13" s="58"/>
      <c r="I13" s="58"/>
      <c r="J13" s="2"/>
    </row>
    <row r="14" spans="1:10" ht="12.75">
      <c r="A14" s="11"/>
      <c r="B14" s="52" t="s">
        <v>52</v>
      </c>
      <c r="C14" s="59"/>
      <c r="D14" s="59"/>
      <c r="E14" s="59"/>
      <c r="F14" s="59"/>
      <c r="G14" s="59"/>
      <c r="H14" s="59"/>
      <c r="I14" s="59"/>
      <c r="J14" s="2"/>
    </row>
    <row r="15" spans="1:10" ht="12.75">
      <c r="A15" s="11"/>
      <c r="B15" s="52" t="s">
        <v>53</v>
      </c>
      <c r="C15" s="60"/>
      <c r="D15" s="60"/>
      <c r="E15" s="60"/>
      <c r="F15" s="60"/>
      <c r="G15" s="60"/>
      <c r="H15" s="60"/>
      <c r="I15" s="60"/>
      <c r="J15" s="2"/>
    </row>
    <row r="16" spans="1:9" ht="12.75">
      <c r="A16" s="67" t="s">
        <v>2</v>
      </c>
      <c r="B16" s="67" t="s">
        <v>1</v>
      </c>
      <c r="C16" s="67" t="s">
        <v>3</v>
      </c>
      <c r="D16" s="67" t="s">
        <v>4</v>
      </c>
      <c r="E16" s="67" t="s">
        <v>9</v>
      </c>
      <c r="F16" s="68" t="s">
        <v>10</v>
      </c>
      <c r="G16" s="71" t="s">
        <v>11</v>
      </c>
      <c r="H16" s="77" t="s">
        <v>12</v>
      </c>
      <c r="I16" s="80" t="s">
        <v>5</v>
      </c>
    </row>
    <row r="17" spans="1:9" ht="12.75">
      <c r="A17" s="67"/>
      <c r="B17" s="67"/>
      <c r="C17" s="67"/>
      <c r="D17" s="67"/>
      <c r="E17" s="67"/>
      <c r="F17" s="69"/>
      <c r="G17" s="71"/>
      <c r="H17" s="78"/>
      <c r="I17" s="80"/>
    </row>
    <row r="18" spans="1:9" ht="33.75" customHeight="1">
      <c r="A18" s="67"/>
      <c r="B18" s="67"/>
      <c r="C18" s="67"/>
      <c r="D18" s="67"/>
      <c r="E18" s="67"/>
      <c r="F18" s="70"/>
      <c r="G18" s="71"/>
      <c r="H18" s="79"/>
      <c r="I18" s="80"/>
    </row>
    <row r="19" spans="1:9" ht="20.25" customHeight="1">
      <c r="A19" s="17">
        <v>1</v>
      </c>
      <c r="B19" s="17">
        <v>2</v>
      </c>
      <c r="C19" s="18">
        <v>3</v>
      </c>
      <c r="D19" s="17">
        <v>4</v>
      </c>
      <c r="E19" s="18">
        <v>5</v>
      </c>
      <c r="F19" s="17">
        <v>6</v>
      </c>
      <c r="G19" s="18">
        <v>7</v>
      </c>
      <c r="H19" s="17">
        <v>8</v>
      </c>
      <c r="I19" s="15">
        <v>9</v>
      </c>
    </row>
    <row r="20" spans="1:9" ht="24">
      <c r="A20" s="19">
        <v>1</v>
      </c>
      <c r="B20" s="20" t="s">
        <v>13</v>
      </c>
      <c r="C20" s="21" t="s">
        <v>14</v>
      </c>
      <c r="D20" s="21"/>
      <c r="E20" s="21" t="s">
        <v>15</v>
      </c>
      <c r="F20" s="21"/>
      <c r="G20" s="21">
        <v>2.1</v>
      </c>
      <c r="H20" s="19">
        <v>4</v>
      </c>
      <c r="I20" s="22">
        <f>G20*H20</f>
        <v>8</v>
      </c>
    </row>
    <row r="21" spans="1:9" ht="24">
      <c r="A21" s="19">
        <v>2</v>
      </c>
      <c r="B21" s="20" t="s">
        <v>16</v>
      </c>
      <c r="C21" s="21" t="s">
        <v>17</v>
      </c>
      <c r="D21" s="21"/>
      <c r="E21" s="21" t="s">
        <v>18</v>
      </c>
      <c r="F21" s="21"/>
      <c r="G21" s="21">
        <v>7</v>
      </c>
      <c r="H21" s="19">
        <v>1</v>
      </c>
      <c r="I21" s="22">
        <f>G21*H21</f>
        <v>7</v>
      </c>
    </row>
    <row r="22" spans="1:9" ht="12.75">
      <c r="A22" s="17"/>
      <c r="B22" s="81" t="s">
        <v>19</v>
      </c>
      <c r="C22" s="82"/>
      <c r="D22" s="82"/>
      <c r="E22" s="82"/>
      <c r="F22" s="82"/>
      <c r="G22" s="82"/>
      <c r="H22" s="83"/>
      <c r="I22" s="23">
        <f>SUM(I20:I21)</f>
        <v>15</v>
      </c>
    </row>
    <row r="23" spans="1:9" ht="36">
      <c r="A23" s="17">
        <v>3</v>
      </c>
      <c r="B23" s="24" t="s">
        <v>20</v>
      </c>
      <c r="C23" s="13" t="s">
        <v>21</v>
      </c>
      <c r="D23" s="13"/>
      <c r="E23" s="13" t="s">
        <v>46</v>
      </c>
      <c r="F23" s="13"/>
      <c r="G23" s="13">
        <v>113</v>
      </c>
      <c r="H23" s="17">
        <v>1</v>
      </c>
      <c r="I23" s="15">
        <f>G23*H23</f>
        <v>113</v>
      </c>
    </row>
    <row r="24" spans="1:9" ht="36">
      <c r="A24" s="17">
        <v>4</v>
      </c>
      <c r="B24" s="25" t="s">
        <v>22</v>
      </c>
      <c r="C24" s="13" t="s">
        <v>23</v>
      </c>
      <c r="D24" s="13"/>
      <c r="E24" s="13" t="s">
        <v>24</v>
      </c>
      <c r="F24" s="13"/>
      <c r="G24" s="13">
        <v>68</v>
      </c>
      <c r="H24" s="17">
        <v>1</v>
      </c>
      <c r="I24" s="15">
        <f>G24*H24</f>
        <v>68</v>
      </c>
    </row>
    <row r="25" spans="1:9" ht="36">
      <c r="A25" s="17">
        <v>5</v>
      </c>
      <c r="B25" s="26" t="s">
        <v>25</v>
      </c>
      <c r="C25" s="17" t="s">
        <v>26</v>
      </c>
      <c r="D25" s="17"/>
      <c r="E25" s="17" t="s">
        <v>47</v>
      </c>
      <c r="F25" s="13"/>
      <c r="G25" s="13">
        <v>76</v>
      </c>
      <c r="H25" s="17">
        <v>1</v>
      </c>
      <c r="I25" s="15">
        <f>G25*H25</f>
        <v>76</v>
      </c>
    </row>
    <row r="26" spans="1:11" ht="24">
      <c r="A26" s="17">
        <v>6</v>
      </c>
      <c r="B26" s="27" t="s">
        <v>27</v>
      </c>
      <c r="C26" s="17" t="s">
        <v>28</v>
      </c>
      <c r="D26" s="17"/>
      <c r="E26" s="17" t="s">
        <v>29</v>
      </c>
      <c r="F26" s="13"/>
      <c r="G26" s="13">
        <v>6</v>
      </c>
      <c r="H26" s="17">
        <v>1</v>
      </c>
      <c r="I26" s="15">
        <f>G26*H26</f>
        <v>6</v>
      </c>
      <c r="K26" s="2"/>
    </row>
    <row r="27" spans="1:9" ht="36">
      <c r="A27" s="17">
        <v>7</v>
      </c>
      <c r="B27" s="25" t="s">
        <v>30</v>
      </c>
      <c r="C27" s="13" t="s">
        <v>26</v>
      </c>
      <c r="D27" s="13"/>
      <c r="E27" s="13" t="s">
        <v>31</v>
      </c>
      <c r="F27" s="13"/>
      <c r="G27" s="13">
        <v>26</v>
      </c>
      <c r="H27" s="17">
        <v>1</v>
      </c>
      <c r="I27" s="15">
        <f>G27*H27</f>
        <v>26</v>
      </c>
    </row>
    <row r="28" spans="1:9" ht="36">
      <c r="A28" s="17">
        <v>8</v>
      </c>
      <c r="B28" s="28" t="s">
        <v>32</v>
      </c>
      <c r="C28" s="29" t="s">
        <v>26</v>
      </c>
      <c r="D28" s="17"/>
      <c r="E28" s="30" t="s">
        <v>48</v>
      </c>
      <c r="F28" s="13"/>
      <c r="G28" s="13">
        <v>1614</v>
      </c>
      <c r="H28" s="13">
        <v>1</v>
      </c>
      <c r="I28" s="15">
        <f>H28*G28</f>
        <v>1614</v>
      </c>
    </row>
    <row r="29" spans="1:9" ht="36">
      <c r="A29" s="13">
        <v>9</v>
      </c>
      <c r="B29" s="31" t="s">
        <v>33</v>
      </c>
      <c r="C29" s="32" t="s">
        <v>34</v>
      </c>
      <c r="D29" s="13"/>
      <c r="E29" s="13" t="s">
        <v>35</v>
      </c>
      <c r="F29" s="13"/>
      <c r="G29" s="13">
        <v>11</v>
      </c>
      <c r="H29" s="13">
        <v>2</v>
      </c>
      <c r="I29" s="15">
        <f>H29*G29</f>
        <v>22</v>
      </c>
    </row>
    <row r="30" spans="1:9" ht="12.75">
      <c r="A30" s="13">
        <v>10</v>
      </c>
      <c r="B30" s="81" t="s">
        <v>36</v>
      </c>
      <c r="C30" s="82"/>
      <c r="D30" s="82"/>
      <c r="E30" s="82"/>
      <c r="F30" s="82"/>
      <c r="G30" s="82"/>
      <c r="H30" s="82"/>
      <c r="I30" s="33">
        <f>SUM(I23:I29)</f>
        <v>1925</v>
      </c>
    </row>
    <row r="31" spans="1:9" ht="24">
      <c r="A31" s="13">
        <v>11</v>
      </c>
      <c r="B31" s="31" t="s">
        <v>7</v>
      </c>
      <c r="C31" s="10" t="s">
        <v>37</v>
      </c>
      <c r="D31" s="10"/>
      <c r="E31" s="10" t="s">
        <v>49</v>
      </c>
      <c r="F31" s="34">
        <v>0.8</v>
      </c>
      <c r="G31" s="14">
        <v>1</v>
      </c>
      <c r="H31" s="10">
        <f>I30</f>
        <v>1925</v>
      </c>
      <c r="I31" s="15">
        <f>I30*F31</f>
        <v>1540</v>
      </c>
    </row>
    <row r="32" spans="1:9" ht="36">
      <c r="A32" s="13">
        <v>12</v>
      </c>
      <c r="B32" s="31" t="s">
        <v>45</v>
      </c>
      <c r="C32" s="10" t="s">
        <v>38</v>
      </c>
      <c r="D32" s="10"/>
      <c r="E32" s="35" t="s">
        <v>44</v>
      </c>
      <c r="F32" s="14">
        <v>1</v>
      </c>
      <c r="G32" s="16">
        <v>243</v>
      </c>
      <c r="H32" s="16">
        <v>1</v>
      </c>
      <c r="I32" s="16">
        <f>H32*G32*F32</f>
        <v>243</v>
      </c>
    </row>
    <row r="33" spans="1:9" ht="12.75">
      <c r="A33" s="13"/>
      <c r="B33" s="84" t="s">
        <v>39</v>
      </c>
      <c r="C33" s="85"/>
      <c r="D33" s="85"/>
      <c r="E33" s="85"/>
      <c r="F33" s="85"/>
      <c r="G33" s="85"/>
      <c r="H33" s="86"/>
      <c r="I33" s="36">
        <f>SUM(I30:I32)</f>
        <v>3708</v>
      </c>
    </row>
    <row r="34" spans="1:9" ht="24">
      <c r="A34" s="13"/>
      <c r="B34" s="87" t="s">
        <v>40</v>
      </c>
      <c r="C34" s="88"/>
      <c r="D34" s="88"/>
      <c r="E34" s="37" t="s">
        <v>41</v>
      </c>
      <c r="F34" s="14">
        <v>1.2</v>
      </c>
      <c r="G34" s="38"/>
      <c r="H34" s="39"/>
      <c r="I34" s="40">
        <f>I22+I33*F34</f>
        <v>4465</v>
      </c>
    </row>
    <row r="35" spans="1:9" ht="12.75">
      <c r="A35" s="13"/>
      <c r="B35" s="72" t="s">
        <v>43</v>
      </c>
      <c r="C35" s="73"/>
      <c r="D35" s="73"/>
      <c r="E35" s="74"/>
      <c r="F35" s="41">
        <v>44.5</v>
      </c>
      <c r="G35" s="14"/>
      <c r="H35" s="42"/>
      <c r="I35" s="43">
        <f>I34*F35</f>
        <v>198693</v>
      </c>
    </row>
    <row r="36" spans="1:9" ht="12.75">
      <c r="A36" s="13"/>
      <c r="B36" s="10" t="s">
        <v>0</v>
      </c>
      <c r="C36" s="10" t="s">
        <v>6</v>
      </c>
      <c r="D36" s="10"/>
      <c r="E36" s="10"/>
      <c r="F36" s="14"/>
      <c r="G36" s="44">
        <v>0.18</v>
      </c>
      <c r="H36" s="45">
        <f>I35</f>
        <v>198693</v>
      </c>
      <c r="I36" s="10">
        <f>I35*G36</f>
        <v>35764.74</v>
      </c>
    </row>
    <row r="37" spans="1:9" ht="12.75">
      <c r="A37" s="13"/>
      <c r="B37" s="10"/>
      <c r="C37" s="10"/>
      <c r="D37" s="10"/>
      <c r="E37" s="10"/>
      <c r="F37" s="14"/>
      <c r="G37" s="44"/>
      <c r="H37" s="16"/>
      <c r="I37" s="14"/>
    </row>
    <row r="38" spans="1:9" ht="12.75">
      <c r="A38" s="13"/>
      <c r="B38" s="75" t="s">
        <v>42</v>
      </c>
      <c r="C38" s="76"/>
      <c r="D38" s="76"/>
      <c r="E38" s="76"/>
      <c r="F38" s="76"/>
      <c r="G38" s="76"/>
      <c r="H38" s="76"/>
      <c r="I38" s="46">
        <f>I35+I36</f>
        <v>234457.74</v>
      </c>
    </row>
    <row r="39" spans="1:9" ht="12.75">
      <c r="A39" s="11"/>
      <c r="B39" s="47"/>
      <c r="C39" s="7"/>
      <c r="D39" s="47"/>
      <c r="E39" s="48"/>
      <c r="F39" s="48"/>
      <c r="G39" s="49"/>
      <c r="H39" s="50"/>
      <c r="I39" s="50"/>
    </row>
    <row r="40" spans="1:9" ht="12.75">
      <c r="A40" s="11"/>
      <c r="B40" s="47"/>
      <c r="C40" s="7"/>
      <c r="D40" s="47"/>
      <c r="E40" s="7"/>
      <c r="F40" s="7"/>
      <c r="G40" s="51"/>
      <c r="H40" s="9"/>
      <c r="I40" s="9"/>
    </row>
    <row r="41" spans="1:4" ht="12.75">
      <c r="A41" s="89" t="s">
        <v>64</v>
      </c>
      <c r="B41" s="89"/>
      <c r="C41" s="89"/>
      <c r="D41" s="89"/>
    </row>
  </sheetData>
  <sheetProtection/>
  <mergeCells count="26">
    <mergeCell ref="A41:D41"/>
    <mergeCell ref="G16:G18"/>
    <mergeCell ref="C12:I12"/>
    <mergeCell ref="B35:E35"/>
    <mergeCell ref="B38:H38"/>
    <mergeCell ref="H16:H18"/>
    <mergeCell ref="I16:I18"/>
    <mergeCell ref="B22:H22"/>
    <mergeCell ref="B30:H30"/>
    <mergeCell ref="B33:H33"/>
    <mergeCell ref="B34:D34"/>
    <mergeCell ref="A16:A18"/>
    <mergeCell ref="B16:B18"/>
    <mergeCell ref="C16:C18"/>
    <mergeCell ref="D16:D18"/>
    <mergeCell ref="E16:E18"/>
    <mergeCell ref="F16:F18"/>
    <mergeCell ref="C13:I13"/>
    <mergeCell ref="C14:I14"/>
    <mergeCell ref="C15:I15"/>
    <mergeCell ref="A9:I9"/>
    <mergeCell ref="A1:I1"/>
    <mergeCell ref="B10:H10"/>
    <mergeCell ref="B11:H11"/>
    <mergeCell ref="H3:I3"/>
    <mergeCell ref="A8:I8"/>
  </mergeCells>
  <printOptions/>
  <pageMargins left="0.2755905511811024" right="0.52" top="0.3937007874015748" bottom="0.5905511811023623" header="0.35433070866141736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e.yacenko</cp:lastModifiedBy>
  <cp:lastPrinted>2016-05-23T12:38:37Z</cp:lastPrinted>
  <dcterms:created xsi:type="dcterms:W3CDTF">2000-05-03T12:00:33Z</dcterms:created>
  <dcterms:modified xsi:type="dcterms:W3CDTF">2016-06-01T08:05:57Z</dcterms:modified>
  <cp:category/>
  <cp:version/>
  <cp:contentType/>
  <cp:contentStatus/>
</cp:coreProperties>
</file>