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0" windowWidth="12120" windowHeight="4095" activeTab="0"/>
  </bookViews>
  <sheets>
    <sheet name="Смета экология" sheetId="1" r:id="rId1"/>
  </sheets>
  <definedNames>
    <definedName name="_xlnm.Print_Area" localSheetId="0">'Смета экология'!$A$1:$I$55</definedName>
  </definedNames>
  <calcPr fullCalcOnLoad="1" fullPrecision="0"/>
</workbook>
</file>

<file path=xl/sharedStrings.xml><?xml version="1.0" encoding="utf-8"?>
<sst xmlns="http://schemas.openxmlformats.org/spreadsheetml/2006/main" count="96" uniqueCount="82">
  <si>
    <t xml:space="preserve"> </t>
  </si>
  <si>
    <t>Лабораторные работы</t>
  </si>
  <si>
    <t>Камеральные работы</t>
  </si>
  <si>
    <t xml:space="preserve">НДС </t>
  </si>
  <si>
    <t>Вид работ</t>
  </si>
  <si>
    <t>Ном. позиц.</t>
  </si>
  <si>
    <t>Ед. измер.</t>
  </si>
  <si>
    <t>Кат. слож.</t>
  </si>
  <si>
    <t>Всего (руб.)</t>
  </si>
  <si>
    <t>п.м.</t>
  </si>
  <si>
    <t>Итого по полевым работам</t>
  </si>
  <si>
    <t>Итого по полевым работам с учетом сезонного коэффициента</t>
  </si>
  <si>
    <t>т.2, п.3</t>
  </si>
  <si>
    <t>%</t>
  </si>
  <si>
    <t>Составление технического отчета</t>
  </si>
  <si>
    <t>Нормативный акт СБЦ-99г.</t>
  </si>
  <si>
    <t>образ.</t>
  </si>
  <si>
    <t>т.9, п.1</t>
  </si>
  <si>
    <t>Коэффициент</t>
  </si>
  <si>
    <t>Стоим. единицы объёма (руб.)</t>
  </si>
  <si>
    <t>Объем работ</t>
  </si>
  <si>
    <t>Предполевой подготовительный период</t>
  </si>
  <si>
    <t>Сбор, изучение, и систематизация материалов изысканий прошлых лет</t>
  </si>
  <si>
    <t>т.78, п.1</t>
  </si>
  <si>
    <t>Итого по предполевым камеральным работам</t>
  </si>
  <si>
    <t>Полевые работы</t>
  </si>
  <si>
    <t>Рекогносцировочное обследование территории участка</t>
  </si>
  <si>
    <t xml:space="preserve">1км </t>
  </si>
  <si>
    <t xml:space="preserve"> проба</t>
  </si>
  <si>
    <t>почво-грунтов</t>
  </si>
  <si>
    <t>Радиоционное обследование участка</t>
  </si>
  <si>
    <t>0,1 га</t>
  </si>
  <si>
    <t>Вспомогательные работы</t>
  </si>
  <si>
    <t>Расходы на внутренний транспорт</t>
  </si>
  <si>
    <t>Расходы на организацию и ликвидацию работ</t>
  </si>
  <si>
    <t>п.13, О.У.</t>
  </si>
  <si>
    <t>Итого по вспомогательным работам</t>
  </si>
  <si>
    <t>опр.</t>
  </si>
  <si>
    <t>т.70, п.57</t>
  </si>
  <si>
    <t>Определение нефтяных углеводородов хроматографическим методом</t>
  </si>
  <si>
    <t>т.70, п.63</t>
  </si>
  <si>
    <t>Полный химический анализ воды</t>
  </si>
  <si>
    <t>т.73, п.1</t>
  </si>
  <si>
    <t>ВСЕГО  лабораторные работы:</t>
  </si>
  <si>
    <t>Камеральная обработка лабор. исслед. грунтов</t>
  </si>
  <si>
    <t>т.86, п.1</t>
  </si>
  <si>
    <t>ИТОГО КАМЕРАЛЬНЫЕ РАБОТЫ:</t>
  </si>
  <si>
    <t>т.87, п.1</t>
  </si>
  <si>
    <t>ВСЕГО камеральные работы:</t>
  </si>
  <si>
    <t>ВСЕГО В ЦЕНАХ 1991г.:</t>
  </si>
  <si>
    <t>ВСЕГО ПО СМЕТЕ:</t>
  </si>
  <si>
    <t>Определение солей тяжелых металлов без пробоподготовки методом атомной адсорбции (1 металл). Всего будут определены 9 металлов</t>
  </si>
  <si>
    <t>т.92 п.3</t>
  </si>
  <si>
    <t>Бурение скважин диаметром до 127 мм</t>
  </si>
  <si>
    <t>т.19, п.1</t>
  </si>
  <si>
    <t>Камеральная обработка радиоционного обследования участка</t>
  </si>
  <si>
    <t>Пробоподготовка для выполнения физико-химических исследованийсолей тяжелых металлов</t>
  </si>
  <si>
    <t>т.70,
п.85</t>
  </si>
  <si>
    <t>Расходы на внешний транспорт</t>
  </si>
  <si>
    <t>т. 5, п.2</t>
  </si>
  <si>
    <t>т. 4, п.1</t>
  </si>
  <si>
    <t xml:space="preserve">на инженерно-экологические изыскания
</t>
  </si>
  <si>
    <t xml:space="preserve">Стоимость с индексом цен по состоянию на I квартал 2016г. </t>
  </si>
  <si>
    <t>III</t>
  </si>
  <si>
    <t>Отбор точечных проб льда для анализа на загрязненность по химическим показателям</t>
  </si>
  <si>
    <t>т.60 п.3</t>
  </si>
  <si>
    <t>т.60 п.10</t>
  </si>
  <si>
    <t>Наименование объекта:</t>
  </si>
  <si>
    <t>Назначение работ:</t>
  </si>
  <si>
    <t>Заказчик:</t>
  </si>
  <si>
    <t>Исполнитель:</t>
  </si>
  <si>
    <t>Инженерно-экологические изыскания для проектирования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</si>
  <si>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</si>
  <si>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</si>
  <si>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</si>
  <si>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</si>
  <si>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</si>
  <si>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</si>
  <si>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</si>
  <si>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№6</t>
  </si>
  <si>
    <t>«Реконструкция комплекса очистных сооружений канализации д.Цеповая Сухиничского района Калужской области, в т.ч. объектов: площадки иловой, котельной, коллектора сбросного канализационных очистных сооружений».</t>
  </si>
  <si>
    <t>Составил:_______________Миронова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</si>
</sst>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"/>
  </numFmts>
  <fonts count="4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Normal="145" zoomScaleSheetLayoutView="75" zoomScalePageLayoutView="0" workbookViewId="0" topLeftCell="A41">
      <selection activeCell="B66" sqref="B66"/>
    </sheetView>
  </sheetViews>
  <sheetFormatPr defaultColWidth="9.00390625" defaultRowHeight="12.75"/>
  <cols>
    <col min="1" max="1" width="6.125" style="5" customWidth="1"/>
    <col min="2" max="2" width="41.125" style="6" customWidth="1"/>
    <col min="3" max="3" width="6.75390625" style="7" customWidth="1"/>
    <col min="4" max="4" width="5.625" style="8" customWidth="1"/>
    <col min="5" max="5" width="7.75390625" style="8" customWidth="1"/>
    <col min="6" max="6" width="6.625" style="8" customWidth="1"/>
    <col min="7" max="7" width="8.625" style="9" customWidth="1"/>
    <col min="8" max="8" width="10.875" style="10" customWidth="1"/>
    <col min="9" max="9" width="12.375" style="10" customWidth="1"/>
    <col min="10" max="10" width="9.25390625" style="8" bestFit="1" customWidth="1"/>
    <col min="11" max="16384" width="9.125" style="8" customWidth="1"/>
  </cols>
  <sheetData>
    <row r="1" spans="2:9" ht="12">
      <c r="B1" s="97" t="s">
        <v>72</v>
      </c>
      <c r="H1" s="96"/>
      <c r="I1" s="97" t="s">
        <v>73</v>
      </c>
    </row>
    <row r="2" spans="2:9" ht="12">
      <c r="B2" s="98" t="s">
        <v>74</v>
      </c>
      <c r="H2" s="98" t="s">
        <v>75</v>
      </c>
      <c r="I2" s="98"/>
    </row>
    <row r="3" spans="2:9" ht="12">
      <c r="B3" s="98" t="s">
        <v>74</v>
      </c>
      <c r="H3" s="98" t="s">
        <v>76</v>
      </c>
      <c r="I3" s="98"/>
    </row>
    <row r="4" spans="2:9" ht="12">
      <c r="B4" s="98" t="s">
        <v>74</v>
      </c>
      <c r="H4" s="98" t="s">
        <v>77</v>
      </c>
      <c r="I4" s="98"/>
    </row>
    <row r="5" spans="2:11" ht="12.75">
      <c r="B5" s="98" t="s">
        <v>78</v>
      </c>
      <c r="H5" s="98" t="s">
        <v>78</v>
      </c>
      <c r="I5" s="98"/>
      <c r="K5" s="95"/>
    </row>
    <row r="6" spans="2:9" ht="12.75" customHeight="1">
      <c r="B6" s="99" t="s">
        <v>79</v>
      </c>
      <c r="C6" s="99"/>
      <c r="D6" s="99"/>
      <c r="E6" s="99"/>
      <c r="F6" s="99"/>
      <c r="G6" s="99"/>
      <c r="H6" s="99"/>
      <c r="I6" s="99"/>
    </row>
    <row r="7" spans="2:11" ht="18.75" customHeight="1">
      <c r="B7" s="100" t="s">
        <v>61</v>
      </c>
      <c r="C7" s="100"/>
      <c r="D7" s="100"/>
      <c r="E7" s="100"/>
      <c r="F7" s="100"/>
      <c r="G7" s="100"/>
      <c r="H7" s="100"/>
      <c r="I7" s="100"/>
      <c r="J7" s="7"/>
      <c r="K7" s="7"/>
    </row>
    <row r="8" spans="2:11" ht="50.25" customHeight="1">
      <c r="B8" s="93" t="s">
        <v>67</v>
      </c>
      <c r="C8" s="112" t="s">
        <v>80</v>
      </c>
      <c r="D8" s="112"/>
      <c r="E8" s="112"/>
      <c r="F8" s="112"/>
      <c r="G8" s="112"/>
      <c r="H8" s="112"/>
      <c r="I8" s="112"/>
      <c r="J8" s="7"/>
      <c r="K8" s="7"/>
    </row>
    <row r="9" spans="2:11" ht="12">
      <c r="B9" s="94" t="s">
        <v>68</v>
      </c>
      <c r="C9" s="112" t="s">
        <v>71</v>
      </c>
      <c r="D9" s="112"/>
      <c r="E9" s="112"/>
      <c r="F9" s="112"/>
      <c r="G9" s="112"/>
      <c r="H9" s="112"/>
      <c r="I9" s="112"/>
      <c r="J9" s="7"/>
      <c r="K9" s="7"/>
    </row>
    <row r="10" spans="2:11" ht="12">
      <c r="B10" s="94" t="s">
        <v>69</v>
      </c>
      <c r="C10" s="111"/>
      <c r="D10" s="111"/>
      <c r="E10" s="111"/>
      <c r="F10" s="111"/>
      <c r="G10" s="111"/>
      <c r="H10" s="111"/>
      <c r="I10" s="111"/>
      <c r="J10" s="7"/>
      <c r="K10" s="7"/>
    </row>
    <row r="11" spans="2:11" ht="12">
      <c r="B11" s="94" t="s">
        <v>70</v>
      </c>
      <c r="C11" s="110"/>
      <c r="D11" s="110"/>
      <c r="E11" s="110"/>
      <c r="F11" s="110"/>
      <c r="G11" s="110"/>
      <c r="H11" s="110"/>
      <c r="I11" s="110"/>
      <c r="J11" s="7"/>
      <c r="K11" s="7"/>
    </row>
    <row r="12" spans="1:9" ht="11.25" customHeight="1">
      <c r="A12" s="113" t="s">
        <v>5</v>
      </c>
      <c r="B12" s="114" t="s">
        <v>4</v>
      </c>
      <c r="C12" s="113" t="s">
        <v>6</v>
      </c>
      <c r="D12" s="113" t="s">
        <v>7</v>
      </c>
      <c r="E12" s="113" t="s">
        <v>15</v>
      </c>
      <c r="F12" s="120" t="s">
        <v>18</v>
      </c>
      <c r="G12" s="127" t="s">
        <v>19</v>
      </c>
      <c r="H12" s="124" t="s">
        <v>20</v>
      </c>
      <c r="I12" s="123" t="s">
        <v>8</v>
      </c>
    </row>
    <row r="13" spans="1:9" ht="16.5" customHeight="1">
      <c r="A13" s="113"/>
      <c r="B13" s="115"/>
      <c r="C13" s="113"/>
      <c r="D13" s="113"/>
      <c r="E13" s="113"/>
      <c r="F13" s="121"/>
      <c r="G13" s="127"/>
      <c r="H13" s="125"/>
      <c r="I13" s="123"/>
    </row>
    <row r="14" spans="1:9" ht="41.25" customHeight="1">
      <c r="A14" s="113"/>
      <c r="B14" s="116"/>
      <c r="C14" s="113"/>
      <c r="D14" s="113"/>
      <c r="E14" s="113"/>
      <c r="F14" s="122"/>
      <c r="G14" s="127"/>
      <c r="H14" s="126"/>
      <c r="I14" s="123"/>
    </row>
    <row r="15" spans="1:9" ht="12">
      <c r="A15" s="12">
        <v>1</v>
      </c>
      <c r="B15" s="15">
        <v>2</v>
      </c>
      <c r="C15" s="16">
        <v>3</v>
      </c>
      <c r="D15" s="12">
        <v>4</v>
      </c>
      <c r="E15" s="16">
        <v>5</v>
      </c>
      <c r="F15" s="12">
        <v>6</v>
      </c>
      <c r="G15" s="16">
        <v>7</v>
      </c>
      <c r="H15" s="12">
        <v>8</v>
      </c>
      <c r="I15" s="14">
        <v>9</v>
      </c>
    </row>
    <row r="16" spans="1:9" ht="12">
      <c r="A16" s="11"/>
      <c r="B16" s="117" t="s">
        <v>21</v>
      </c>
      <c r="C16" s="118"/>
      <c r="D16" s="118"/>
      <c r="E16" s="118"/>
      <c r="F16" s="118"/>
      <c r="G16" s="118"/>
      <c r="H16" s="118"/>
      <c r="I16" s="119"/>
    </row>
    <row r="17" spans="1:9" ht="24">
      <c r="A17" s="11">
        <v>1</v>
      </c>
      <c r="B17" s="17" t="s">
        <v>22</v>
      </c>
      <c r="C17" s="18" t="s">
        <v>9</v>
      </c>
      <c r="D17" s="11" t="s">
        <v>63</v>
      </c>
      <c r="E17" s="19" t="s">
        <v>23</v>
      </c>
      <c r="F17" s="11">
        <v>1</v>
      </c>
      <c r="G17" s="11">
        <v>9</v>
      </c>
      <c r="H17" s="11">
        <v>100</v>
      </c>
      <c r="I17" s="14">
        <f>F17*G17*H17</f>
        <v>900</v>
      </c>
    </row>
    <row r="18" spans="1:9" ht="12">
      <c r="A18" s="11"/>
      <c r="B18" s="20" t="s">
        <v>24</v>
      </c>
      <c r="C18" s="21"/>
      <c r="D18" s="22"/>
      <c r="E18" s="23"/>
      <c r="F18" s="22"/>
      <c r="G18" s="21"/>
      <c r="H18" s="21"/>
      <c r="I18" s="24">
        <f>I17</f>
        <v>900</v>
      </c>
    </row>
    <row r="19" spans="1:9" ht="12.75" customHeight="1">
      <c r="A19" s="11"/>
      <c r="B19" s="117" t="s">
        <v>25</v>
      </c>
      <c r="C19" s="118"/>
      <c r="D19" s="118"/>
      <c r="E19" s="118"/>
      <c r="F19" s="118"/>
      <c r="G19" s="118"/>
      <c r="H19" s="118"/>
      <c r="I19" s="119"/>
    </row>
    <row r="20" spans="1:9" ht="25.5" customHeight="1">
      <c r="A20" s="11">
        <v>2</v>
      </c>
      <c r="B20" s="17" t="s">
        <v>26</v>
      </c>
      <c r="C20" s="11" t="s">
        <v>27</v>
      </c>
      <c r="D20" s="11" t="s">
        <v>63</v>
      </c>
      <c r="E20" s="19" t="s">
        <v>17</v>
      </c>
      <c r="F20" s="11">
        <v>1</v>
      </c>
      <c r="G20" s="11">
        <v>28.3</v>
      </c>
      <c r="H20" s="11">
        <v>1</v>
      </c>
      <c r="I20" s="19">
        <f>F20*G20*H20</f>
        <v>28.3</v>
      </c>
    </row>
    <row r="21" spans="1:10" s="78" customFormat="1" ht="23.25" customHeight="1">
      <c r="A21" s="11">
        <v>3</v>
      </c>
      <c r="B21" s="17" t="s">
        <v>53</v>
      </c>
      <c r="C21" s="75" t="s">
        <v>9</v>
      </c>
      <c r="D21" s="11" t="s">
        <v>63</v>
      </c>
      <c r="E21" s="19" t="s">
        <v>54</v>
      </c>
      <c r="F21" s="76">
        <v>1</v>
      </c>
      <c r="G21" s="19">
        <v>22.7</v>
      </c>
      <c r="H21" s="14">
        <v>10</v>
      </c>
      <c r="I21" s="19">
        <f>F21*G21*H21</f>
        <v>227</v>
      </c>
      <c r="J21" s="77"/>
    </row>
    <row r="22" spans="1:10" s="32" customFormat="1" ht="41.25" customHeight="1">
      <c r="A22" s="25">
        <v>4</v>
      </c>
      <c r="B22" s="26" t="s">
        <v>64</v>
      </c>
      <c r="C22" s="27" t="s">
        <v>28</v>
      </c>
      <c r="D22" s="27"/>
      <c r="E22" s="28" t="s">
        <v>65</v>
      </c>
      <c r="F22" s="29">
        <v>1</v>
      </c>
      <c r="G22" s="29">
        <v>10.8</v>
      </c>
      <c r="H22" s="30">
        <v>2</v>
      </c>
      <c r="I22" s="27">
        <f>F22*G22*H22</f>
        <v>21.6</v>
      </c>
      <c r="J22" s="31"/>
    </row>
    <row r="23" spans="1:10" s="32" customFormat="1" ht="12" customHeight="1">
      <c r="A23" s="25">
        <v>5</v>
      </c>
      <c r="B23" s="26" t="s">
        <v>29</v>
      </c>
      <c r="C23" s="27" t="s">
        <v>28</v>
      </c>
      <c r="D23" s="28"/>
      <c r="E23" s="27" t="s">
        <v>66</v>
      </c>
      <c r="F23" s="29">
        <v>1</v>
      </c>
      <c r="G23" s="29">
        <v>37.7</v>
      </c>
      <c r="H23" s="33">
        <v>18</v>
      </c>
      <c r="I23" s="27">
        <f>F23*G23*H23</f>
        <v>678.6</v>
      </c>
      <c r="J23" s="31"/>
    </row>
    <row r="24" spans="1:10" s="32" customFormat="1" ht="12" customHeight="1">
      <c r="A24" s="25">
        <v>6</v>
      </c>
      <c r="B24" s="26" t="s">
        <v>30</v>
      </c>
      <c r="C24" s="30" t="s">
        <v>31</v>
      </c>
      <c r="D24" s="28"/>
      <c r="E24" s="27" t="s">
        <v>52</v>
      </c>
      <c r="F24" s="29">
        <v>1</v>
      </c>
      <c r="G24" s="29">
        <v>70.4</v>
      </c>
      <c r="H24" s="34">
        <v>8.1</v>
      </c>
      <c r="I24" s="27">
        <f>F24*G24*H24</f>
        <v>570.24</v>
      </c>
      <c r="J24" s="31"/>
    </row>
    <row r="25" spans="1:10" s="39" customFormat="1" ht="23.25" customHeight="1">
      <c r="A25" s="25"/>
      <c r="B25" s="35" t="s">
        <v>10</v>
      </c>
      <c r="C25" s="36"/>
      <c r="D25" s="36"/>
      <c r="E25" s="36"/>
      <c r="F25" s="36"/>
      <c r="G25" s="36"/>
      <c r="H25" s="36"/>
      <c r="I25" s="37">
        <f>SUM(I20:I24)</f>
        <v>1525.74</v>
      </c>
      <c r="J25" s="38"/>
    </row>
    <row r="26" spans="1:10" s="39" customFormat="1" ht="24">
      <c r="A26" s="25"/>
      <c r="B26" s="40" t="s">
        <v>11</v>
      </c>
      <c r="C26" s="41"/>
      <c r="D26" s="42"/>
      <c r="E26" s="27" t="s">
        <v>12</v>
      </c>
      <c r="F26" s="29">
        <v>1.3</v>
      </c>
      <c r="G26" s="43"/>
      <c r="H26" s="44"/>
      <c r="I26" s="37">
        <f>I25*F26</f>
        <v>1983.46</v>
      </c>
      <c r="J26" s="38"/>
    </row>
    <row r="27" spans="1:10" s="39" customFormat="1" ht="12">
      <c r="A27" s="25"/>
      <c r="B27" s="104" t="s">
        <v>32</v>
      </c>
      <c r="C27" s="105"/>
      <c r="D27" s="105"/>
      <c r="E27" s="105"/>
      <c r="F27" s="105"/>
      <c r="G27" s="105"/>
      <c r="H27" s="105"/>
      <c r="I27" s="106"/>
      <c r="J27" s="38"/>
    </row>
    <row r="28" spans="1:10" s="39" customFormat="1" ht="12">
      <c r="A28" s="25">
        <v>7</v>
      </c>
      <c r="B28" s="26" t="s">
        <v>33</v>
      </c>
      <c r="C28" s="47"/>
      <c r="D28" s="47"/>
      <c r="E28" s="48" t="s">
        <v>60</v>
      </c>
      <c r="F28" s="29">
        <v>1</v>
      </c>
      <c r="G28" s="49">
        <v>0.0875</v>
      </c>
      <c r="H28" s="27">
        <f>I26</f>
        <v>1983.46</v>
      </c>
      <c r="I28" s="27">
        <f>H28*G28</f>
        <v>173.55</v>
      </c>
      <c r="J28" s="38"/>
    </row>
    <row r="29" spans="1:10" s="39" customFormat="1" ht="12">
      <c r="A29" s="25">
        <v>8</v>
      </c>
      <c r="B29" s="26" t="s">
        <v>58</v>
      </c>
      <c r="C29" s="47"/>
      <c r="D29" s="47"/>
      <c r="E29" s="48" t="s">
        <v>59</v>
      </c>
      <c r="F29" s="29">
        <v>1</v>
      </c>
      <c r="G29" s="49">
        <v>0.196</v>
      </c>
      <c r="H29" s="27">
        <f>I26+I28</f>
        <v>2157.01</v>
      </c>
      <c r="I29" s="27">
        <f>F29*G29*H29</f>
        <v>422.77</v>
      </c>
      <c r="J29" s="38"/>
    </row>
    <row r="30" spans="1:10" s="39" customFormat="1" ht="24" customHeight="1">
      <c r="A30" s="25">
        <v>9</v>
      </c>
      <c r="B30" s="26" t="s">
        <v>34</v>
      </c>
      <c r="C30" s="47"/>
      <c r="D30" s="47"/>
      <c r="E30" s="27" t="s">
        <v>35</v>
      </c>
      <c r="F30" s="29">
        <v>2.5</v>
      </c>
      <c r="G30" s="50">
        <v>0.06</v>
      </c>
      <c r="H30" s="27">
        <f>I26+I28</f>
        <v>2157.01</v>
      </c>
      <c r="I30" s="27">
        <f>F30*G30*H30</f>
        <v>323.55</v>
      </c>
      <c r="J30" s="38"/>
    </row>
    <row r="31" spans="1:10" s="39" customFormat="1" ht="17.25" customHeight="1">
      <c r="A31" s="25"/>
      <c r="B31" s="51" t="s">
        <v>36</v>
      </c>
      <c r="C31" s="45"/>
      <c r="D31" s="45"/>
      <c r="E31" s="28"/>
      <c r="F31" s="28"/>
      <c r="G31" s="28"/>
      <c r="H31" s="28"/>
      <c r="I31" s="46">
        <f>I29+I30</f>
        <v>746.32</v>
      </c>
      <c r="J31" s="38"/>
    </row>
    <row r="32" spans="1:10" s="32" customFormat="1" ht="12">
      <c r="A32" s="25"/>
      <c r="B32" s="107" t="s">
        <v>1</v>
      </c>
      <c r="C32" s="108"/>
      <c r="D32" s="108"/>
      <c r="E32" s="108"/>
      <c r="F32" s="108"/>
      <c r="G32" s="108"/>
      <c r="H32" s="108"/>
      <c r="I32" s="109"/>
      <c r="J32" s="31"/>
    </row>
    <row r="33" spans="1:10" s="32" customFormat="1" ht="36" customHeight="1">
      <c r="A33" s="25">
        <v>10</v>
      </c>
      <c r="B33" s="52" t="s">
        <v>56</v>
      </c>
      <c r="C33" s="80" t="s">
        <v>37</v>
      </c>
      <c r="D33" s="81"/>
      <c r="E33" s="19" t="s">
        <v>57</v>
      </c>
      <c r="F33" s="82">
        <v>1</v>
      </c>
      <c r="G33" s="83">
        <v>52.3</v>
      </c>
      <c r="H33" s="84">
        <v>18</v>
      </c>
      <c r="I33" s="83">
        <f>F33*G33*H33</f>
        <v>941.4</v>
      </c>
      <c r="J33" s="31"/>
    </row>
    <row r="34" spans="1:10" s="32" customFormat="1" ht="36" customHeight="1">
      <c r="A34" s="25">
        <v>11</v>
      </c>
      <c r="B34" s="52" t="s">
        <v>51</v>
      </c>
      <c r="C34" s="53" t="s">
        <v>37</v>
      </c>
      <c r="D34" s="53"/>
      <c r="E34" s="54" t="s">
        <v>38</v>
      </c>
      <c r="F34" s="34">
        <v>1</v>
      </c>
      <c r="G34" s="27">
        <v>7.8</v>
      </c>
      <c r="H34" s="30">
        <v>162</v>
      </c>
      <c r="I34" s="27">
        <f>F34*G34*H34</f>
        <v>1263.6</v>
      </c>
      <c r="J34" s="31"/>
    </row>
    <row r="35" spans="1:10" s="32" customFormat="1" ht="24">
      <c r="A35" s="25">
        <v>12</v>
      </c>
      <c r="B35" s="52" t="s">
        <v>39</v>
      </c>
      <c r="C35" s="53" t="s">
        <v>37</v>
      </c>
      <c r="D35" s="53"/>
      <c r="E35" s="54" t="s">
        <v>40</v>
      </c>
      <c r="F35" s="34">
        <v>1</v>
      </c>
      <c r="G35" s="27">
        <v>19.7</v>
      </c>
      <c r="H35" s="30">
        <v>18</v>
      </c>
      <c r="I35" s="27">
        <f>F35*G35*H35</f>
        <v>354.6</v>
      </c>
      <c r="J35" s="31"/>
    </row>
    <row r="36" spans="1:10" s="32" customFormat="1" ht="12">
      <c r="A36" s="25">
        <v>13</v>
      </c>
      <c r="B36" s="52" t="s">
        <v>41</v>
      </c>
      <c r="C36" s="30" t="s">
        <v>16</v>
      </c>
      <c r="D36" s="55"/>
      <c r="E36" s="54" t="s">
        <v>42</v>
      </c>
      <c r="F36" s="29">
        <v>1</v>
      </c>
      <c r="G36" s="27">
        <v>96.2</v>
      </c>
      <c r="H36" s="30">
        <v>2</v>
      </c>
      <c r="I36" s="27">
        <f>F36*G36*H36</f>
        <v>192.4</v>
      </c>
      <c r="J36" s="31"/>
    </row>
    <row r="37" spans="1:9" s="32" customFormat="1" ht="14.25" customHeight="1">
      <c r="A37" s="25"/>
      <c r="B37" s="104" t="s">
        <v>43</v>
      </c>
      <c r="C37" s="105"/>
      <c r="D37" s="105"/>
      <c r="E37" s="105"/>
      <c r="F37" s="105"/>
      <c r="G37" s="105"/>
      <c r="H37" s="105"/>
      <c r="I37" s="46">
        <f>SUM(I33:I36)</f>
        <v>2752</v>
      </c>
    </row>
    <row r="38" spans="1:9" s="39" customFormat="1" ht="14.25" customHeight="1">
      <c r="A38" s="25"/>
      <c r="B38" s="107" t="s">
        <v>2</v>
      </c>
      <c r="C38" s="108"/>
      <c r="D38" s="108"/>
      <c r="E38" s="108"/>
      <c r="F38" s="108"/>
      <c r="G38" s="108"/>
      <c r="H38" s="108"/>
      <c r="I38" s="109"/>
    </row>
    <row r="39" spans="1:9" s="39" customFormat="1" ht="12" customHeight="1">
      <c r="A39" s="56">
        <v>14</v>
      </c>
      <c r="B39" s="79" t="s">
        <v>44</v>
      </c>
      <c r="C39" s="27" t="s">
        <v>13</v>
      </c>
      <c r="D39" s="27"/>
      <c r="E39" s="54" t="s">
        <v>45</v>
      </c>
      <c r="F39" s="58">
        <v>1</v>
      </c>
      <c r="G39" s="59">
        <v>0.2</v>
      </c>
      <c r="H39" s="54">
        <f>I37</f>
        <v>2752</v>
      </c>
      <c r="I39" s="27">
        <f>F39*G39*H39</f>
        <v>550.4</v>
      </c>
    </row>
    <row r="40" spans="1:9" s="39" customFormat="1" ht="24">
      <c r="A40" s="56">
        <v>15</v>
      </c>
      <c r="B40" s="57" t="s">
        <v>55</v>
      </c>
      <c r="C40" s="30" t="s">
        <v>31</v>
      </c>
      <c r="D40" s="28"/>
      <c r="E40" s="27" t="s">
        <v>52</v>
      </c>
      <c r="F40" s="29">
        <v>1</v>
      </c>
      <c r="G40" s="29">
        <v>20.7</v>
      </c>
      <c r="H40" s="54">
        <v>8.1</v>
      </c>
      <c r="I40" s="27">
        <f>F40*G40*H40</f>
        <v>167.67</v>
      </c>
    </row>
    <row r="41" spans="1:9" s="39" customFormat="1" ht="12">
      <c r="A41" s="25"/>
      <c r="B41" s="26" t="s">
        <v>46</v>
      </c>
      <c r="C41" s="47"/>
      <c r="D41" s="47"/>
      <c r="E41" s="27"/>
      <c r="F41" s="29"/>
      <c r="G41" s="29"/>
      <c r="H41" s="27"/>
      <c r="I41" s="60">
        <f>SUM(I39:I40)</f>
        <v>718.07</v>
      </c>
    </row>
    <row r="42" spans="1:9" s="39" customFormat="1" ht="12">
      <c r="A42" s="25">
        <v>16</v>
      </c>
      <c r="B42" s="26" t="s">
        <v>14</v>
      </c>
      <c r="C42" s="61" t="s">
        <v>13</v>
      </c>
      <c r="D42" s="27" t="s">
        <v>63</v>
      </c>
      <c r="E42" s="54" t="s">
        <v>47</v>
      </c>
      <c r="F42" s="29">
        <v>1</v>
      </c>
      <c r="G42" s="62">
        <v>0.25</v>
      </c>
      <c r="H42" s="27">
        <f>I41+I18</f>
        <v>1618.07</v>
      </c>
      <c r="I42" s="27">
        <f>F42*G42*H42</f>
        <v>404.52</v>
      </c>
    </row>
    <row r="43" spans="1:9" ht="12">
      <c r="A43" s="11"/>
      <c r="B43" s="101" t="s">
        <v>48</v>
      </c>
      <c r="C43" s="102"/>
      <c r="D43" s="102"/>
      <c r="E43" s="102"/>
      <c r="F43" s="102"/>
      <c r="G43" s="102"/>
      <c r="H43" s="103"/>
      <c r="I43" s="63">
        <f>I41+I42</f>
        <v>1122.59</v>
      </c>
    </row>
    <row r="44" spans="1:9" ht="12">
      <c r="A44" s="11"/>
      <c r="B44" s="101" t="s">
        <v>49</v>
      </c>
      <c r="C44" s="102"/>
      <c r="D44" s="102"/>
      <c r="E44" s="102"/>
      <c r="F44" s="102"/>
      <c r="G44" s="102"/>
      <c r="H44" s="103"/>
      <c r="I44" s="63">
        <f>I18+I26+I31+I43+I37</f>
        <v>7504.37</v>
      </c>
    </row>
    <row r="45" spans="1:11" ht="16.5" customHeight="1">
      <c r="A45" s="11"/>
      <c r="B45" s="128" t="s">
        <v>62</v>
      </c>
      <c r="C45" s="129"/>
      <c r="D45" s="129"/>
      <c r="E45" s="130"/>
      <c r="F45" s="64">
        <v>44.5</v>
      </c>
      <c r="G45" s="13"/>
      <c r="H45" s="65"/>
      <c r="I45" s="66">
        <f>I44*F45</f>
        <v>333944.47</v>
      </c>
      <c r="J45" s="67"/>
      <c r="K45" s="67"/>
    </row>
    <row r="46" spans="1:10" ht="12">
      <c r="A46" s="11"/>
      <c r="B46" s="68" t="s">
        <v>3</v>
      </c>
      <c r="C46" s="69" t="s">
        <v>13</v>
      </c>
      <c r="D46" s="69"/>
      <c r="E46" s="69"/>
      <c r="F46" s="13"/>
      <c r="G46" s="70">
        <v>0.18</v>
      </c>
      <c r="H46" s="71">
        <f>I45</f>
        <v>333944.47</v>
      </c>
      <c r="I46" s="69">
        <f>I45*G46</f>
        <v>60110</v>
      </c>
      <c r="J46" s="67"/>
    </row>
    <row r="47" spans="1:10" ht="12">
      <c r="A47" s="11"/>
      <c r="B47" s="101" t="s">
        <v>50</v>
      </c>
      <c r="C47" s="102"/>
      <c r="D47" s="102"/>
      <c r="E47" s="102"/>
      <c r="F47" s="102"/>
      <c r="G47" s="102"/>
      <c r="H47" s="102"/>
      <c r="I47" s="63">
        <f>I45+I46</f>
        <v>394054.47</v>
      </c>
      <c r="J47" s="67"/>
    </row>
    <row r="48" spans="2:10" ht="12">
      <c r="B48" s="4"/>
      <c r="C48" s="1"/>
      <c r="D48" s="67"/>
      <c r="E48" s="72"/>
      <c r="F48" s="72"/>
      <c r="G48" s="73"/>
      <c r="H48" s="74"/>
      <c r="I48" s="74"/>
      <c r="J48" s="67"/>
    </row>
    <row r="49" spans="1:9" ht="12.75" customHeight="1">
      <c r="A49" s="131" t="s">
        <v>81</v>
      </c>
      <c r="B49" s="131"/>
      <c r="C49" s="131"/>
      <c r="D49" s="131"/>
      <c r="E49" s="131"/>
      <c r="F49" s="131"/>
      <c r="G49" s="131"/>
      <c r="H49" s="131"/>
      <c r="I49" s="2"/>
    </row>
    <row r="50" spans="2:10" ht="14.25">
      <c r="B50" s="86"/>
      <c r="E50" s="1"/>
      <c r="F50" s="1"/>
      <c r="G50" s="3"/>
      <c r="H50" s="2"/>
      <c r="I50" s="87"/>
      <c r="J50" s="67"/>
    </row>
    <row r="51" spans="2:9" ht="12">
      <c r="B51" s="85"/>
      <c r="E51" s="7"/>
      <c r="F51" s="7"/>
      <c r="G51" s="3"/>
      <c r="H51" s="2"/>
      <c r="I51" s="1"/>
    </row>
    <row r="52" spans="5:9" ht="12">
      <c r="E52" s="7"/>
      <c r="F52" s="7"/>
      <c r="G52" s="3"/>
      <c r="H52" s="2"/>
      <c r="I52" s="2"/>
    </row>
    <row r="53" spans="5:9" ht="12">
      <c r="E53" s="7"/>
      <c r="F53" s="7"/>
      <c r="G53" s="3"/>
      <c r="H53" s="2"/>
      <c r="I53" s="2"/>
    </row>
    <row r="54" spans="1:9" s="90" customFormat="1" ht="14.25">
      <c r="A54" s="88"/>
      <c r="B54" s="86"/>
      <c r="C54" s="89"/>
      <c r="E54" s="89"/>
      <c r="F54" s="89"/>
      <c r="G54" s="91"/>
      <c r="H54" s="92"/>
      <c r="I54" s="92"/>
    </row>
    <row r="55" spans="5:9" ht="12">
      <c r="E55" s="7"/>
      <c r="F55" s="7"/>
      <c r="G55" s="3"/>
      <c r="H55" s="2"/>
      <c r="I55" s="2"/>
    </row>
    <row r="56" spans="5:9" ht="12">
      <c r="E56" s="7"/>
      <c r="F56" s="7"/>
      <c r="G56" s="3"/>
      <c r="H56" s="2"/>
      <c r="I56" s="2"/>
    </row>
    <row r="57" spans="2:9" ht="12">
      <c r="B57" s="6" t="s">
        <v>0</v>
      </c>
      <c r="E57" s="7"/>
      <c r="F57" s="7"/>
      <c r="H57" s="2"/>
      <c r="I57" s="2"/>
    </row>
    <row r="58" spans="5:9" ht="12">
      <c r="E58" s="7"/>
      <c r="F58" s="7"/>
      <c r="H58" s="2"/>
      <c r="I58" s="2"/>
    </row>
    <row r="61" ht="12">
      <c r="K61" s="67"/>
    </row>
  </sheetData>
  <sheetProtection/>
  <mergeCells count="26">
    <mergeCell ref="A49:H49"/>
    <mergeCell ref="C8:I8"/>
    <mergeCell ref="B47:H47"/>
    <mergeCell ref="C12:C14"/>
    <mergeCell ref="D12:D14"/>
    <mergeCell ref="B45:E45"/>
    <mergeCell ref="B43:H43"/>
    <mergeCell ref="A12:A14"/>
    <mergeCell ref="B12:B14"/>
    <mergeCell ref="B16:I16"/>
    <mergeCell ref="B19:I19"/>
    <mergeCell ref="F12:F14"/>
    <mergeCell ref="I12:I14"/>
    <mergeCell ref="H12:H14"/>
    <mergeCell ref="E12:E14"/>
    <mergeCell ref="G12:G14"/>
    <mergeCell ref="B6:I6"/>
    <mergeCell ref="B7:I7"/>
    <mergeCell ref="B44:H44"/>
    <mergeCell ref="B27:I27"/>
    <mergeCell ref="B32:I32"/>
    <mergeCell ref="B38:I38"/>
    <mergeCell ref="B37:H37"/>
    <mergeCell ref="C11:I11"/>
    <mergeCell ref="C10:I10"/>
    <mergeCell ref="C9:I9"/>
  </mergeCells>
  <printOptions/>
  <pageMargins left="0.3937007874015748" right="0.33" top="0.5905511811023623" bottom="0.5905511811023623" header="0.5118110236220472" footer="0.5118110236220472"/>
  <pageSetup horizontalDpi="360" verticalDpi="360" orientation="portrait" paperSize="9" scale="88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e.yacenko</cp:lastModifiedBy>
  <cp:lastPrinted>2016-06-01T11:48:05Z</cp:lastPrinted>
  <dcterms:created xsi:type="dcterms:W3CDTF">2000-05-03T12:00:33Z</dcterms:created>
  <dcterms:modified xsi:type="dcterms:W3CDTF">2016-06-01T11:48:08Z</dcterms:modified>
  <cp:category/>
  <cp:version/>
  <cp:contentType/>
  <cp:contentStatus/>
</cp:coreProperties>
</file>